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2"/>
  <workbookPr filterPrivacy="1" codeName="ThisWorkbook" defaultThemeVersion="124226"/>
  <xr:revisionPtr revIDLastSave="0" documentId="13_ncr:1_{EE1F723A-561F-FE4A-8BBA-4984C0B69A69}" xr6:coauthVersionLast="47" xr6:coauthVersionMax="47" xr10:uidLastSave="{00000000-0000-0000-0000-000000000000}"/>
  <bookViews>
    <workbookView xWindow="3300" yWindow="1860" windowWidth="26320" windowHeight="18340" tabRatio="802" xr2:uid="{00000000-000D-0000-FFFF-FFFF00000000}"/>
  </bookViews>
  <sheets>
    <sheet name="Portada" sheetId="40" r:id="rId1"/>
    <sheet name="Índice" sheetId="2" r:id="rId2"/>
    <sheet name="Notas metodológicas" sheetId="39" r:id="rId3"/>
    <sheet name="C1" sheetId="45" r:id="rId4"/>
    <sheet name="C2" sheetId="6" r:id="rId5"/>
    <sheet name="C3" sheetId="8" r:id="rId6"/>
    <sheet name="C4" sheetId="4" r:id="rId7"/>
    <sheet name="C5" sheetId="43" r:id="rId8"/>
    <sheet name="C6" sheetId="5" r:id="rId9"/>
    <sheet name="C7" sheetId="9" r:id="rId10"/>
    <sheet name="C8" sheetId="10" r:id="rId11"/>
    <sheet name="C9" sheetId="11" r:id="rId12"/>
    <sheet name="C10" sheetId="12" r:id="rId13"/>
    <sheet name="C11" sheetId="13" r:id="rId14"/>
    <sheet name="C12" sheetId="14" r:id="rId15"/>
    <sheet name="C13" sheetId="15" r:id="rId16"/>
    <sheet name="C14" sheetId="44" r:id="rId17"/>
    <sheet name="C15" sheetId="17" r:id="rId18"/>
    <sheet name="C16" sheetId="18" r:id="rId19"/>
    <sheet name="C17" sheetId="21" r:id="rId20"/>
    <sheet name="C18" sheetId="46" r:id="rId21"/>
    <sheet name="C19" sheetId="34" r:id="rId22"/>
  </sheets>
  <definedNames>
    <definedName name="_xlnm._FilterDatabase" localSheetId="21" hidden="1">'C19'!$B$6:$C$7</definedName>
    <definedName name="_xlnm._FilterDatabase" localSheetId="4" hidden="1">'C2'!#REF!</definedName>
    <definedName name="A" localSheetId="20">'C3'!#REF!</definedName>
    <definedName name="A">'C3'!#REF!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0" i="15" l="1"/>
  <c r="H8" i="15" l="1"/>
  <c r="H7" i="15"/>
  <c r="I18" i="21"/>
  <c r="D11" i="21"/>
  <c r="J15" i="21" l="1"/>
  <c r="J10" i="21"/>
  <c r="J14" i="21"/>
  <c r="J9" i="21"/>
  <c r="J17" i="21"/>
  <c r="J13" i="21"/>
  <c r="J7" i="21"/>
  <c r="J16" i="21"/>
  <c r="J11" i="21"/>
  <c r="J6" i="21"/>
  <c r="E9" i="21"/>
  <c r="E10" i="21"/>
  <c r="E7" i="21"/>
  <c r="H6" i="17"/>
  <c r="J18" i="21" l="1"/>
  <c r="O15" i="44"/>
  <c r="O14" i="44"/>
  <c r="O13" i="44"/>
  <c r="O12" i="44"/>
  <c r="O11" i="44"/>
  <c r="O10" i="44"/>
  <c r="O9" i="44"/>
  <c r="O8" i="44"/>
  <c r="G15" i="44"/>
  <c r="G14" i="44"/>
  <c r="G13" i="44"/>
  <c r="G12" i="44"/>
  <c r="G11" i="44"/>
  <c r="G10" i="44"/>
  <c r="G9" i="44"/>
  <c r="G8" i="44"/>
  <c r="F16" i="18" l="1"/>
  <c r="C16" i="18"/>
  <c r="D12" i="18" s="1"/>
  <c r="G10" i="18" l="1"/>
  <c r="G9" i="18"/>
  <c r="G8" i="18"/>
  <c r="G15" i="18"/>
  <c r="G7" i="18"/>
  <c r="G14" i="18"/>
  <c r="G6" i="18"/>
  <c r="G13" i="18"/>
  <c r="G12" i="18"/>
  <c r="G11" i="18"/>
  <c r="D9" i="18"/>
  <c r="D6" i="18"/>
  <c r="D10" i="18"/>
  <c r="D14" i="18"/>
  <c r="D13" i="18"/>
  <c r="D7" i="18"/>
  <c r="D11" i="18"/>
  <c r="D15" i="18"/>
  <c r="D8" i="18"/>
  <c r="C7" i="17"/>
  <c r="G7" i="17"/>
  <c r="H7" i="17" s="1"/>
  <c r="H8" i="17" s="1"/>
  <c r="O16" i="44"/>
  <c r="K16" i="44"/>
  <c r="L13" i="44" s="1"/>
  <c r="M16" i="44"/>
  <c r="N13" i="44" s="1"/>
  <c r="G16" i="44"/>
  <c r="H14" i="44" s="1"/>
  <c r="C16" i="44"/>
  <c r="D15" i="44" s="1"/>
  <c r="E16" i="44"/>
  <c r="F15" i="44" s="1"/>
  <c r="K18" i="13"/>
  <c r="M18" i="13"/>
  <c r="O17" i="13"/>
  <c r="O16" i="13"/>
  <c r="O15" i="13"/>
  <c r="O14" i="13"/>
  <c r="O13" i="13"/>
  <c r="O12" i="13"/>
  <c r="O11" i="13"/>
  <c r="O10" i="13"/>
  <c r="O9" i="13"/>
  <c r="O8" i="13"/>
  <c r="G16" i="18" l="1"/>
  <c r="P12" i="44"/>
  <c r="P9" i="44"/>
  <c r="P8" i="44"/>
  <c r="P13" i="44"/>
  <c r="P11" i="44"/>
  <c r="P10" i="44"/>
  <c r="P14" i="44"/>
  <c r="L14" i="44"/>
  <c r="L11" i="44"/>
  <c r="L15" i="44"/>
  <c r="L10" i="44"/>
  <c r="L8" i="44"/>
  <c r="L12" i="44"/>
  <c r="L9" i="44"/>
  <c r="N14" i="44"/>
  <c r="N11" i="44"/>
  <c r="N15" i="44"/>
  <c r="N8" i="44"/>
  <c r="N12" i="44"/>
  <c r="N10" i="44"/>
  <c r="N9" i="44"/>
  <c r="H15" i="44"/>
  <c r="H11" i="44"/>
  <c r="H12" i="44"/>
  <c r="H9" i="44"/>
  <c r="H13" i="44"/>
  <c r="H8" i="44"/>
  <c r="H10" i="44"/>
  <c r="D8" i="44"/>
  <c r="D9" i="44"/>
  <c r="D10" i="44"/>
  <c r="D11" i="44"/>
  <c r="D12" i="44"/>
  <c r="F8" i="44"/>
  <c r="F9" i="44"/>
  <c r="F12" i="44"/>
  <c r="D16" i="18"/>
  <c r="D13" i="44"/>
  <c r="D14" i="44"/>
  <c r="F13" i="44"/>
  <c r="F10" i="44"/>
  <c r="F14" i="44"/>
  <c r="F11" i="44"/>
  <c r="O18" i="13"/>
  <c r="P16" i="44" l="1"/>
  <c r="F16" i="44"/>
  <c r="N16" i="44"/>
  <c r="L16" i="44"/>
  <c r="H16" i="44"/>
  <c r="D16" i="44"/>
  <c r="C18" i="13"/>
  <c r="E18" i="13"/>
  <c r="G17" i="13"/>
  <c r="G16" i="13"/>
  <c r="G15" i="13"/>
  <c r="G14" i="13"/>
  <c r="G13" i="13"/>
  <c r="G12" i="13"/>
  <c r="G11" i="13"/>
  <c r="G10" i="13"/>
  <c r="G9" i="13"/>
  <c r="G8" i="13"/>
  <c r="G10" i="12"/>
  <c r="G12" i="12" l="1"/>
  <c r="H7" i="12"/>
  <c r="H9" i="12"/>
  <c r="H8" i="12"/>
  <c r="F17" i="13"/>
  <c r="N17" i="13"/>
  <c r="N13" i="13"/>
  <c r="N9" i="13"/>
  <c r="N14" i="13"/>
  <c r="N10" i="13"/>
  <c r="N15" i="13"/>
  <c r="N11" i="13"/>
  <c r="N16" i="13"/>
  <c r="N12" i="13"/>
  <c r="N8" i="13"/>
  <c r="L14" i="13"/>
  <c r="L10" i="13"/>
  <c r="L15" i="13"/>
  <c r="L11" i="13"/>
  <c r="L16" i="13"/>
  <c r="L12" i="13"/>
  <c r="L8" i="13"/>
  <c r="L17" i="13"/>
  <c r="L13" i="13"/>
  <c r="L9" i="13"/>
  <c r="D17" i="13"/>
  <c r="D13" i="13"/>
  <c r="D9" i="13"/>
  <c r="D16" i="13"/>
  <c r="D12" i="13"/>
  <c r="D8" i="13"/>
  <c r="D15" i="13"/>
  <c r="D11" i="13"/>
  <c r="D14" i="13"/>
  <c r="D10" i="13"/>
  <c r="G18" i="13"/>
  <c r="F10" i="13"/>
  <c r="F14" i="13"/>
  <c r="F11" i="13"/>
  <c r="F15" i="13"/>
  <c r="F8" i="13"/>
  <c r="F12" i="13"/>
  <c r="F16" i="13"/>
  <c r="F9" i="13"/>
  <c r="F13" i="13"/>
  <c r="H13" i="11"/>
  <c r="H10" i="12" l="1"/>
  <c r="H15" i="11"/>
  <c r="I12" i="11"/>
  <c r="I11" i="11"/>
  <c r="I7" i="11"/>
  <c r="I10" i="11"/>
  <c r="I9" i="11"/>
  <c r="I8" i="11"/>
  <c r="H14" i="13"/>
  <c r="P10" i="13"/>
  <c r="P17" i="13"/>
  <c r="P11" i="13"/>
  <c r="P14" i="13"/>
  <c r="P8" i="13"/>
  <c r="P15" i="13"/>
  <c r="P9" i="13"/>
  <c r="P12" i="13"/>
  <c r="P13" i="13"/>
  <c r="P16" i="13"/>
  <c r="H9" i="13"/>
  <c r="H15" i="13"/>
  <c r="H13" i="13"/>
  <c r="H16" i="13"/>
  <c r="H8" i="13"/>
  <c r="H11" i="13"/>
  <c r="H10" i="13"/>
  <c r="H17" i="13"/>
  <c r="H12" i="13"/>
  <c r="G11" i="10"/>
  <c r="G13" i="10" s="1"/>
  <c r="O13" i="8"/>
  <c r="P12" i="8" s="1"/>
  <c r="M13" i="8"/>
  <c r="N13" i="8" s="1"/>
  <c r="Q12" i="8"/>
  <c r="Q11" i="8"/>
  <c r="Q10" i="8"/>
  <c r="Q9" i="8"/>
  <c r="Q8" i="8"/>
  <c r="I13" i="11" l="1"/>
  <c r="N9" i="8"/>
  <c r="H7" i="10"/>
  <c r="H10" i="10"/>
  <c r="H8" i="10"/>
  <c r="H11" i="10"/>
  <c r="H9" i="10"/>
  <c r="Q13" i="8"/>
  <c r="R13" i="8" s="1"/>
  <c r="P13" i="8"/>
  <c r="N8" i="8"/>
  <c r="N10" i="8"/>
  <c r="N11" i="8"/>
  <c r="N12" i="8"/>
  <c r="P8" i="8"/>
  <c r="P9" i="8"/>
  <c r="P10" i="8"/>
  <c r="P11" i="8"/>
  <c r="J7" i="6"/>
  <c r="L7" i="6"/>
  <c r="N6" i="6"/>
  <c r="N7" i="6" s="1"/>
  <c r="L7" i="45"/>
  <c r="R12" i="8" l="1"/>
  <c r="R8" i="8"/>
  <c r="R9" i="8"/>
  <c r="R11" i="8"/>
  <c r="R10" i="8"/>
  <c r="K6" i="6"/>
  <c r="K7" i="6" s="1"/>
  <c r="M6" i="6"/>
  <c r="M7" i="6" s="1"/>
  <c r="Y8" i="45"/>
  <c r="W8" i="45"/>
  <c r="U8" i="45"/>
  <c r="S8" i="45"/>
  <c r="Q8" i="45"/>
  <c r="K8" i="45"/>
  <c r="I8" i="45"/>
  <c r="G8" i="45"/>
  <c r="E8" i="45"/>
  <c r="C8" i="45"/>
  <c r="V7" i="45"/>
  <c r="V8" i="45" s="1"/>
  <c r="AA8" i="45" l="1"/>
  <c r="O6" i="6"/>
  <c r="O7" i="6" s="1"/>
  <c r="Z7" i="45"/>
  <c r="Z8" i="45" s="1"/>
  <c r="X7" i="45"/>
  <c r="X8" i="45" s="1"/>
  <c r="R7" i="45"/>
  <c r="T7" i="45"/>
  <c r="T8" i="45" s="1"/>
  <c r="R8" i="45" l="1"/>
  <c r="AB8" i="45" s="1"/>
  <c r="AB7" i="45"/>
  <c r="C7" i="6"/>
  <c r="E7" i="6"/>
  <c r="E6" i="21" l="1"/>
  <c r="H12" i="8"/>
  <c r="E11" i="21" l="1"/>
  <c r="D13" i="8"/>
  <c r="E12" i="8" s="1"/>
  <c r="F13" i="8"/>
  <c r="G12" i="8" s="1"/>
  <c r="C10" i="15" l="1"/>
  <c r="C10" i="12"/>
  <c r="C13" i="11"/>
  <c r="C11" i="10"/>
  <c r="C13" i="10" s="1"/>
  <c r="D7" i="15" l="1"/>
  <c r="D8" i="12"/>
  <c r="D13" i="11"/>
  <c r="D9" i="12"/>
  <c r="D10" i="12"/>
  <c r="C12" i="12"/>
  <c r="D7" i="12"/>
  <c r="D11" i="11"/>
  <c r="D10" i="11"/>
  <c r="D7" i="11"/>
  <c r="D8" i="11"/>
  <c r="D12" i="11"/>
  <c r="C15" i="11"/>
  <c r="D9" i="11"/>
  <c r="D10" i="10"/>
  <c r="D11" i="10"/>
  <c r="D9" i="10"/>
  <c r="D7" i="10"/>
  <c r="D8" i="10"/>
  <c r="H10" i="15" l="1"/>
  <c r="D8" i="15"/>
  <c r="D9" i="15"/>
  <c r="D10" i="15" l="1"/>
  <c r="G6" i="6" l="1"/>
  <c r="F6" i="6" l="1"/>
  <c r="F7" i="6" s="1"/>
  <c r="G7" i="6"/>
  <c r="D6" i="6"/>
  <c r="H6" i="6" l="1"/>
  <c r="H7" i="6" s="1"/>
  <c r="D7" i="6"/>
  <c r="G11" i="8"/>
  <c r="E11" i="8"/>
  <c r="H11" i="8"/>
  <c r="H10" i="8"/>
  <c r="H9" i="8"/>
  <c r="H8" i="8"/>
  <c r="G10" i="8" l="1"/>
  <c r="G8" i="8"/>
  <c r="G13" i="8"/>
  <c r="G9" i="8"/>
  <c r="E13" i="8"/>
  <c r="E9" i="8"/>
  <c r="E8" i="8"/>
  <c r="E10" i="8"/>
  <c r="H13" i="8"/>
  <c r="I12" i="8" s="1"/>
  <c r="I11" i="8" l="1"/>
  <c r="I10" i="8"/>
  <c r="I9" i="8"/>
  <c r="I13" i="8"/>
  <c r="I8" i="8"/>
  <c r="C8" i="34"/>
  <c r="D7" i="34" l="1"/>
  <c r="D8" i="34"/>
  <c r="D6" i="34"/>
  <c r="D8" i="17" l="1"/>
  <c r="D7" i="17" l="1"/>
  <c r="D6" i="17"/>
  <c r="L8" i="45" l="1"/>
  <c r="H7" i="45"/>
  <c r="H8" i="45" s="1"/>
  <c r="J7" i="45" l="1"/>
  <c r="J8" i="45" s="1"/>
  <c r="D7" i="45"/>
  <c r="F7" i="45"/>
  <c r="F8" i="45" s="1"/>
  <c r="M8" i="45"/>
  <c r="N7" i="45" l="1"/>
  <c r="D8" i="45"/>
  <c r="N8" i="45" s="1"/>
</calcChain>
</file>

<file path=xl/sharedStrings.xml><?xml version="1.0" encoding="utf-8"?>
<sst xmlns="http://schemas.openxmlformats.org/spreadsheetml/2006/main" count="1027" uniqueCount="334">
  <si>
    <t>Inscriptos</t>
  </si>
  <si>
    <t>Aprobados</t>
  </si>
  <si>
    <t>Desaprobados</t>
  </si>
  <si>
    <t>Cursando</t>
  </si>
  <si>
    <t>Total</t>
  </si>
  <si>
    <t>S/D</t>
  </si>
  <si>
    <t>Cant.</t>
  </si>
  <si>
    <t>%</t>
  </si>
  <si>
    <t>Curso / Actividad</t>
  </si>
  <si>
    <t>Comisiones</t>
  </si>
  <si>
    <t>Otros</t>
  </si>
  <si>
    <t>F</t>
  </si>
  <si>
    <t>M</t>
  </si>
  <si>
    <t>Género</t>
  </si>
  <si>
    <t>Condición</t>
  </si>
  <si>
    <t>Escalafón</t>
  </si>
  <si>
    <t>Sistema Nacional de Empleo Público - Decreto N° 2098/08</t>
  </si>
  <si>
    <t>Ley Marco 48</t>
  </si>
  <si>
    <t>Personal Civil de las Fuerzas Armadas</t>
  </si>
  <si>
    <t>Personal de Seguridad y Defensa del Servicio Penitenciario Nacional</t>
  </si>
  <si>
    <t>Personal de la Comisión Nacional de Energía Atómica</t>
  </si>
  <si>
    <t>Personal del Instituto Nacional de Tecnologías Agropecuarias</t>
  </si>
  <si>
    <t>Personal Militar de las FFAA</t>
  </si>
  <si>
    <t>Personal de la Comisión Nacional de Regulación del Transporte</t>
  </si>
  <si>
    <t>Personal de la Dirección Nacional de Vialidad</t>
  </si>
  <si>
    <t>Personal del CONICET</t>
  </si>
  <si>
    <t>Carrera profesional hospitalaria Dto. 277/91</t>
  </si>
  <si>
    <t>General</t>
  </si>
  <si>
    <t>Profesional</t>
  </si>
  <si>
    <t>Especializado</t>
  </si>
  <si>
    <t>Agrupamiento</t>
  </si>
  <si>
    <t>Nivel</t>
  </si>
  <si>
    <t>No corresponde</t>
  </si>
  <si>
    <t>Nivel D</t>
  </si>
  <si>
    <t>Nivel C</t>
  </si>
  <si>
    <t>Nivel E</t>
  </si>
  <si>
    <t>Nivel B</t>
  </si>
  <si>
    <t>Nivel A</t>
  </si>
  <si>
    <t>Nivel F</t>
  </si>
  <si>
    <t>Tramo</t>
  </si>
  <si>
    <t>Avanzado</t>
  </si>
  <si>
    <t>Intermedio</t>
  </si>
  <si>
    <t>Posgrado Incompleto</t>
  </si>
  <si>
    <t>Jurisdicción</t>
  </si>
  <si>
    <t>Servicio Nacional de Sanidad y Calidad Agroalimentaria</t>
  </si>
  <si>
    <t>Ministerio de Justicia y Derechos Humanos</t>
  </si>
  <si>
    <t>Fuerza Aérea Argentina</t>
  </si>
  <si>
    <t>Servicio Penitenciario Federal</t>
  </si>
  <si>
    <t>Instituto Nacional de Tecnología Agropecuaria (INTA)</t>
  </si>
  <si>
    <t>Comisión Nacional de Energía Atómica</t>
  </si>
  <si>
    <t>Estado Mayor General del Ejercito</t>
  </si>
  <si>
    <t>Ministerio de Seguridad</t>
  </si>
  <si>
    <t>Registro Nacional de las Personas (RENAPER)</t>
  </si>
  <si>
    <t>Administración de Parques Nacionales</t>
  </si>
  <si>
    <t>Jefatura de Gabinete</t>
  </si>
  <si>
    <t>Ministerio de Relac. Ext., Comercio Internac. y Culto</t>
  </si>
  <si>
    <t>Ministerio de Agricultura, Ganadería y Pesca</t>
  </si>
  <si>
    <t>Ministerio de Industria</t>
  </si>
  <si>
    <t>Sec. de Ambiente Desarrollo Sustentable</t>
  </si>
  <si>
    <t>Ministerio de Desarrollo Social</t>
  </si>
  <si>
    <t>Ministerio de Salud y Ambiente</t>
  </si>
  <si>
    <t>Ministerio de Transporte</t>
  </si>
  <si>
    <t>CONICET</t>
  </si>
  <si>
    <t>Dirección Nacional de Migraciones</t>
  </si>
  <si>
    <t>Secretaría Nacional de Niñez, Adolescencia y Familia</t>
  </si>
  <si>
    <t>Ministerio de Ciencia, Tecnología e Innovación Productiva</t>
  </si>
  <si>
    <t>Ministerio de Defensa</t>
  </si>
  <si>
    <t>Armada Argentina</t>
  </si>
  <si>
    <t>Hospital Nac. Prof. Alejandro A. Posadas</t>
  </si>
  <si>
    <t>Dirección Nacional de Vialidad (DNV)</t>
  </si>
  <si>
    <t>Ministerio de Economía y Finanzas Públicas</t>
  </si>
  <si>
    <t>Admi.Nac.de Laboratorios e Inst. de Salud Dr. Carlos G. Malbrán (ANLIS)</t>
  </si>
  <si>
    <t>Comisión Nacional de Regulación del Transporte</t>
  </si>
  <si>
    <t>Ministerio del Interior</t>
  </si>
  <si>
    <t>Ministerio de Energía y Minería</t>
  </si>
  <si>
    <t>ANMAT</t>
  </si>
  <si>
    <t>Ministerio de Educación</t>
  </si>
  <si>
    <t>Secretaría General</t>
  </si>
  <si>
    <t>Servicio Meteorológico Nacional</t>
  </si>
  <si>
    <t>Instituto Nacional de Estadística y Censos (INDEC)</t>
  </si>
  <si>
    <t>Resto de cursos*</t>
  </si>
  <si>
    <t>* Menos de 100 inscriptos</t>
  </si>
  <si>
    <t>Modalidad</t>
  </si>
  <si>
    <t>16 a 25 años</t>
  </si>
  <si>
    <t>26 a 35 años</t>
  </si>
  <si>
    <t>36 a 45 años</t>
  </si>
  <si>
    <t>46 a 55 años</t>
  </si>
  <si>
    <t>56 a 65 años</t>
  </si>
  <si>
    <t>66 a 75 años</t>
  </si>
  <si>
    <t>76 años ó más</t>
  </si>
  <si>
    <t>Concepto</t>
  </si>
  <si>
    <t>Personas</t>
  </si>
  <si>
    <t>Fuente: Elaboración propia con base en Sistema de Acreditación INAP (SAI)</t>
  </si>
  <si>
    <t>Inscripciones a más de un curso/actividad</t>
  </si>
  <si>
    <t>Resto de escalafones*</t>
  </si>
  <si>
    <t>Secretaría de Cultura</t>
  </si>
  <si>
    <t>Instituto Nacional de Vitivinicultura</t>
  </si>
  <si>
    <t>Superintendencia de Seguros de la Nación</t>
  </si>
  <si>
    <t>Ministerio de Turismo</t>
  </si>
  <si>
    <t>Procuracion  del Tesoro</t>
  </si>
  <si>
    <t>Resto de jurisdicciones*</t>
  </si>
  <si>
    <t>Capacitación externa</t>
  </si>
  <si>
    <t>Con curso finalizado</t>
  </si>
  <si>
    <t>Agencia Nacional de Seguridad Vial</t>
  </si>
  <si>
    <t>Ministerio de Planificación Federal, Inversión Pública y Servicios</t>
  </si>
  <si>
    <t>ANSES</t>
  </si>
  <si>
    <t>Superintendencia de Servicios de Salud</t>
  </si>
  <si>
    <t>Sindicatura General de la Nación (SIGEN)</t>
  </si>
  <si>
    <t>SEGEMAR</t>
  </si>
  <si>
    <t>Sec. Legal y Técnica</t>
  </si>
  <si>
    <t>Personal Docente civil de FFAA</t>
  </si>
  <si>
    <t>Subtotal</t>
  </si>
  <si>
    <t>Con vacante asignada</t>
  </si>
  <si>
    <t>Autoridades Superiores</t>
  </si>
  <si>
    <t>Personal de la SIGEN</t>
  </si>
  <si>
    <t>Instituto Nacional de Asociativismo y Economía Social (INAES)</t>
  </si>
  <si>
    <t>Autoridad de Cuenca Matanza Riachuelo (ACUMAR)</t>
  </si>
  <si>
    <t>INIDEP</t>
  </si>
  <si>
    <t>Estado Mayor Conjunto de las Fuerzas Armadas</t>
  </si>
  <si>
    <t>N/C</t>
  </si>
  <si>
    <t>Notas metodológicas</t>
  </si>
  <si>
    <t xml:space="preserve">     </t>
  </si>
  <si>
    <t>Período</t>
  </si>
  <si>
    <t>Índice</t>
  </si>
  <si>
    <t>Compras y contrataciones</t>
  </si>
  <si>
    <t>RR. HH. - Capacitación</t>
  </si>
  <si>
    <t>Comunicación</t>
  </si>
  <si>
    <t>Instituto de Obra Social de las Fuerzas Armadas (IOSFA)</t>
  </si>
  <si>
    <t>Administración Nacional de Aviación Civil (ANAC)</t>
  </si>
  <si>
    <t>Secretaría de Gobierno de Modernización de la Nación</t>
  </si>
  <si>
    <t>Agencia Nacional de Discapacidad</t>
  </si>
  <si>
    <t>Consejo de la Magistratura - Poder Judicial de la Nación</t>
  </si>
  <si>
    <t>Ministerio de las Mujeres, Géneros y Diversidad (MMGyD)</t>
  </si>
  <si>
    <t>Ministerio de Desarrollo Territorial y Hábitat (MDTH)</t>
  </si>
  <si>
    <t>Presencial</t>
  </si>
  <si>
    <t>C2. Inscriptos según género</t>
  </si>
  <si>
    <t>C4. Inscriptos según programa / área</t>
  </si>
  <si>
    <t>Créditos</t>
  </si>
  <si>
    <t>Cantidad de cursos</t>
  </si>
  <si>
    <t>Cantidad</t>
  </si>
  <si>
    <t>Ausentes / libres</t>
  </si>
  <si>
    <t>Científico técnico</t>
  </si>
  <si>
    <t>Superior universitario completo</t>
  </si>
  <si>
    <t>Superior no universitario completo</t>
  </si>
  <si>
    <t>Posgrado completo</t>
  </si>
  <si>
    <t>Superior no universitario incompleto</t>
  </si>
  <si>
    <t>Nivel de estudios</t>
  </si>
  <si>
    <t>Campus virtual</t>
  </si>
  <si>
    <t>Rango etario</t>
  </si>
  <si>
    <t>Al 31 de agosto 2020, el 61 % de los inscriptos pertenecen al género femenino, mientras que el 39 % restante pertenece al género masculino.</t>
  </si>
  <si>
    <t xml:space="preserve"> Administración y políticas públicas</t>
  </si>
  <si>
    <t xml:space="preserve"> Gestión, organización y planificación</t>
  </si>
  <si>
    <t xml:space="preserve"> Federal</t>
  </si>
  <si>
    <t xml:space="preserve"> Administración y servicios de oficina</t>
  </si>
  <si>
    <t xml:space="preserve"> Educación, Pedagogía y didáctica</t>
  </si>
  <si>
    <t xml:space="preserve"> Informática Aplicada</t>
  </si>
  <si>
    <t xml:space="preserve"> Integridad, Ética y Transparencia</t>
  </si>
  <si>
    <t>Innovación Pública</t>
  </si>
  <si>
    <t xml:space="preserve"> Otros</t>
  </si>
  <si>
    <t xml:space="preserve"> Conferencias INAP</t>
  </si>
  <si>
    <t xml:space="preserve"> Formación 2020 INAP-FOPECAP</t>
  </si>
  <si>
    <t>Organizaciones Públicas</t>
  </si>
  <si>
    <t>Campos de Práctica</t>
  </si>
  <si>
    <t>Administración Financiera</t>
  </si>
  <si>
    <t>TIC Aplicadas a la Formación</t>
  </si>
  <si>
    <t>Integridad, Ética y Transparencia</t>
  </si>
  <si>
    <t>Servicios y Mantenimiento</t>
  </si>
  <si>
    <t>TIC  Aplicadas a la Gestión</t>
  </si>
  <si>
    <t>Relación y Administr. de la Ciudadanía</t>
  </si>
  <si>
    <t>RR. HH. - Carrera</t>
  </si>
  <si>
    <t>Gestión Administrativa</t>
  </si>
  <si>
    <t>Informática</t>
  </si>
  <si>
    <t>Pedagogía y Didáctica de la Formación</t>
  </si>
  <si>
    <t>Derecho Público</t>
  </si>
  <si>
    <t>RR. HH. - Evaluación de Desempeño</t>
  </si>
  <si>
    <t>Actividades Transversales</t>
  </si>
  <si>
    <t>Organización, Planificación y Gestión</t>
  </si>
  <si>
    <t>Estado Administr. y Politicas Públicas</t>
  </si>
  <si>
    <t>Conducción Personas y Equipos</t>
  </si>
  <si>
    <t>Calidad en la Gestión Pública</t>
  </si>
  <si>
    <t>Diversidad e Inclusión</t>
  </si>
  <si>
    <t>ODS</t>
  </si>
  <si>
    <t>Gestión Administrativa Electrónica</t>
  </si>
  <si>
    <t>Capacidades Específicas Gestión Pública</t>
  </si>
  <si>
    <t>Campos de Práctica- Trayecto Formativo</t>
  </si>
  <si>
    <t>Ingresantes: Administ. y Serv. Grales.</t>
  </si>
  <si>
    <t>Personal Contratado</t>
  </si>
  <si>
    <t>Sistema Nacional de la Profesión Administrativa</t>
  </si>
  <si>
    <t>C6. Comisiones e Inscriptos según curso / actividad</t>
  </si>
  <si>
    <t>C8. Inscriptos SINEP según agrupamiento</t>
  </si>
  <si>
    <t>C9. Inscriptos SINEP según nivel</t>
  </si>
  <si>
    <t>C10. Inscriptos SINEP según tramo</t>
  </si>
  <si>
    <t>C12. Inscriptos según Jurisdicción</t>
  </si>
  <si>
    <t>C13. Inscriptos según modalidad de cursada</t>
  </si>
  <si>
    <t>Cursos</t>
  </si>
  <si>
    <t>REGRESO AL TRABAJO PRESENCIAL EN LA ADMINISTRACIÓN PÚBLICA, DESPUÉS DEL COVID-19 (FOPECAP)</t>
  </si>
  <si>
    <t>LEY MICAELA: SENSIBILIZACIÓN EN LA TEMÁTICA DE GÉNERO Y VIOLENCIA CONTRA LAS MUJERES</t>
  </si>
  <si>
    <t>ABC - LEY MICAELA</t>
  </si>
  <si>
    <t>SISTEMA GDE - MÓDULOS: CCOO, GEDO, EE - NIVEL 1 (VIRTUAL)</t>
  </si>
  <si>
    <t>ATENCIÓN A LA CIUDADANÍA: MÓDULO INTRODUCTORIO</t>
  </si>
  <si>
    <t>INTRODUCCIÓN AL TRABAJO REMOTO</t>
  </si>
  <si>
    <t>EXCEL 2010 BÁSICO</t>
  </si>
  <si>
    <t>EMPLEO PÚBLICO</t>
  </si>
  <si>
    <t>CUIDADOS DE TRABAJADORES Y TRABAJADORAS EN TIEMPOS DE COVID</t>
  </si>
  <si>
    <t>NOCIONES DE PRIMEROS AUXILIOS</t>
  </si>
  <si>
    <t>BIG DATA: HACIENDO HABLAR LOS DATOS</t>
  </si>
  <si>
    <t>EXCEL 2010/13 AVANZADO: TABLAS DINÁMICAS</t>
  </si>
  <si>
    <t>CEREMONIAL Y PROTOCOLO EN LAS ORGANIZACIONES PÚBLICAS</t>
  </si>
  <si>
    <t>PRODUCCIÓN DE TEXTOS ADMINISTRATIVOS</t>
  </si>
  <si>
    <t>EXCEL: FUNCIONES AVANZADAS</t>
  </si>
  <si>
    <t>INTRODUCCIÓN A LA SEGURIDAD E HIGIENE EN EL TRABAJO</t>
  </si>
  <si>
    <t>WORD  AVANZADO: REFERENCIAS Y HERRAMIENTAS COLABORATIVAS.</t>
  </si>
  <si>
    <t>ÉTICA PÚBLICA</t>
  </si>
  <si>
    <t xml:space="preserve">PRESENTACIONES VISUALES CON POWERPOINT </t>
  </si>
  <si>
    <t>HACIA UNA GESTIÓN COLABORATIVA DE CONFLICTOS</t>
  </si>
  <si>
    <t>ADMINISTRACIÓN FINANCIERA DEL SECTOR PÚBLICO NACIONAL: UNA APROXIMACIÓN</t>
  </si>
  <si>
    <t>INTRODUCCIÓN AL CIBERDELITO</t>
  </si>
  <si>
    <t>INTRODUCCIÓN A LA ORGANIZACIÓN DEL TRABAJO: CLAVES PARA ADMINISTRAR EL TIEMPO</t>
  </si>
  <si>
    <t>INTRODUCCIÓN A LA DOCUMENTACIÓN ADMINISTRATIVA</t>
  </si>
  <si>
    <t xml:space="preserve">EL ESTADO DESPUÉS DE LA PANDEMIA COVID-19 </t>
  </si>
  <si>
    <t>INTRODUCCIÓN A LA CIBERSEGURIDAD: USO SEGURO DE LAS TECNOLOGÍAS DE LA INFORMACIÓN</t>
  </si>
  <si>
    <t>USO RESPONSABLE DE LA ENERGÍA: CONDUCCIÓN EFICIENTE DE VEHÍCULOS</t>
  </si>
  <si>
    <t>DIÁLOGOS DE APRENDIZAJE: NEUROCIENCIAS Y APRENDIZAJE PERMANENTE</t>
  </si>
  <si>
    <t>DISEÑO CENTRADO EN LAS PERSONAS, APLICACIONES PRÁCTICAS</t>
  </si>
  <si>
    <t>WORD 2010 BÁSICO</t>
  </si>
  <si>
    <t>DIÁLOGOS DE APRENDIZAJE: EVALUACIÓN Y BIG DATA</t>
  </si>
  <si>
    <t>COMPR.AR: INTRODUCCIÓN AL SISTEMA</t>
  </si>
  <si>
    <t>SISTEMAS TRANSVERSALES DE ADMINISTRACIÓN DEL SECTOR PÚBLICO NACIONAL</t>
  </si>
  <si>
    <t>APRENDIENDO A APRENDER EN EQUIPOS DE TRABAJO</t>
  </si>
  <si>
    <t>REFLEXIONES DESDE LA ADMINISTRACIÓN PÚBLICA EN TIEMPOS DE PANDEMIA</t>
  </si>
  <si>
    <t xml:space="preserve">SEGURIDAD E HIGIENE EN EL TRABAJO </t>
  </si>
  <si>
    <t>GESTIÓN DEL RÉGIMEN DISCIPLINARIO (AUTOGESTIONADO)</t>
  </si>
  <si>
    <t>LEY MICAELA: SENSIBILIZACIÓN EN LA TEMÁTICA DE GÉNERO Y VIOLENCIA CONTRA LAS MUJERES (PROGRAMA FEDERAL)</t>
  </si>
  <si>
    <t>DIÁLOGOS DE APRENDIZAJE: VISUALIZACIÓN DE DATOS</t>
  </si>
  <si>
    <t>NOCIONES GENERALES SOBRE EL RÉGIMEN DE CONTRATACIONES DE LA ADMINISTRACIÓN NACIONAL</t>
  </si>
  <si>
    <t>ENFOQUES Y PERSPECTIVAS PARA LA PREVENCIÓN DE LA TRATA Y EXPLOTACIÓN DE PERSONAS</t>
  </si>
  <si>
    <t>INTRODUCCIÓN A LA GESTIÓN ENERGÉTICA DE EDIFICIOS PÚBLICOS</t>
  </si>
  <si>
    <t>ESTADO Y ADMINISTRACIÓN PÚBLICA</t>
  </si>
  <si>
    <t>ENERGÍAS RENOVABLES Y EFICIENCIA ENERGÉTICA: EL USO DE LA ENERGÍA EN LA ADMINISTRACIÓN PÚBLICA</t>
  </si>
  <si>
    <t>COMPETENCIAS DIRECTIVAS ORIENTADAS A RESULTADOS EN LA GESTIÓN PÚBLICA</t>
  </si>
  <si>
    <t>INTEGRIDAD EN COMPRAS Y CONTRATACIONES (DECRETO 202/17)</t>
  </si>
  <si>
    <t>ÉTICA, TRANSPARENCIA E INTEGRIDAD EN EL ESTADO: PERSPECTIVAS Y HERRAMIENTAS DE LUCHA CONTRA LA CORRUPCIÓN</t>
  </si>
  <si>
    <t>CICLO DE CONFERENCIAS: DERECHO A LA ALIMENTACIÓN Y SOBERANÍA ALIMENTARIA: CULTURA DE LA INOCUIDAD Y CALIDAD DE LOS ALIMENTOS EN LA AGRICULTURA FAMILIAR.</t>
  </si>
  <si>
    <t>CICLO DE CONFERENCIAS: DERECHO A LA ALIMENTACIÓN Y SOBERANÍA ALIMENTARIA: TERRITORIOS PERIURBANOS ALIMENTARIOS, HACIA UNA LEY NACIONAL DE ORDENAMIENTO Y PROMOCIÓN.</t>
  </si>
  <si>
    <t>VOCES DE AUTORÍA - EL ESTADO DE BIENESTAR ENTRE EL CAPITALISMO Y LA DEMOCRACIA</t>
  </si>
  <si>
    <t>DIÁLOGOS DE APRENDIZAJE: EL DESAFÍO DE LA INSTITUCIONALIDAD EN LA ADMINISTRACIÓN PÚBLICA</t>
  </si>
  <si>
    <t>DIÁLOGOS DE APRENDIZAJE: LA CUARTA REVOLUCIÓN INDUSTRIAL</t>
  </si>
  <si>
    <t>CICLO DE CONFERENCIAS INAP: GESTIÓN DE LA CAPACITACIÓN EN EL ESTADO NACIONAL</t>
  </si>
  <si>
    <t>DIÁLOGOS DE APRENDIZAJE: CÓMO ORIENTAR LA GESTIÓN PÚBLICA A LOS VALORES ODS</t>
  </si>
  <si>
    <t>CICLO DE CONFERENCIAS INAP: POLÍTICAS SOCIALES Y EMOCIONES: SOCIABILIDADES, VIVENCIALIDADES Y SENSIBILIDADES.</t>
  </si>
  <si>
    <t>CICLO DE CONFERENCIAS INAP: ACERCA DE LAS JEFATURAS DE DEPARTAMENTO EN EL ESTADO: UN ANÁLISIS SOCIOLÓGICO</t>
  </si>
  <si>
    <t>CICLO DE CONFERENCIAS INAP: POLÍTICAS SOCIALES Y EMOCIONES: GESTIÓN SOCIAL, DISEÑOS E INTERVENCIÓN SOCIAL.</t>
  </si>
  <si>
    <t>GESTIÓN DEL CAMBIO ORGANIZACIONAL</t>
  </si>
  <si>
    <t>CICLO DE CONFERENCIAS: DERECHO A LA ALIMENTACIÓN Y SOBERANÍA ALIMENTARIA: EL ABASTO ALIMENTARIO FRUTIHORTÍCOLA EN EL AMBA.</t>
  </si>
  <si>
    <t xml:space="preserve">PROGRAMA INTEGRAL PARA LA ATENCIÓN A LA CIUDADANÍA  </t>
  </si>
  <si>
    <t>ORGANIZACIÓN DEL TRABAJO</t>
  </si>
  <si>
    <t>CICLO DE CONFERENCIAS: LAS POLÍTICAS CULTURALES Y LA ECONOMÍA POLÍTICA DEL POSDESARROLLO: LAS PLATAFORMAS DIGITALES.</t>
  </si>
  <si>
    <t>ÉTICA PÚBLICA (PROGRAMA FEDERAL)</t>
  </si>
  <si>
    <t>RÉGIMEN DE OBSEQUIOS Y VIAJES FINANCIADOS POR TERCEROS A FUNCIONARIOS PÚBLICOS. DECRETO 1179/2016 (AG)</t>
  </si>
  <si>
    <t>CICLO DE CONFERENCIAS INAP: POLÍTICAS SOCIALES Y EMOCIONES: SU VINCULACIÓN CON LOS CUERPOS Y LA SOCIEDAD.</t>
  </si>
  <si>
    <t>CICLO DE CONFERENCIAS INAP: POLÍTICAS VIALES Y FERROVIARIAS EN LA ARGENTINA RECIENTE 1976-2019</t>
  </si>
  <si>
    <t>COMPR.AR VIRTUAL: EVALUACIÓN Y ADJUDICACIÓN</t>
  </si>
  <si>
    <t>CICLO DE CONFERENCIAS: LAS POLÍTICAS CULTURALES Y LA ECONOMÍA POLÍTICA DEL POSDESARROLLO: LA DIVISIÓN INTERNACIONAL DEL TRABAJO CULTURAL.</t>
  </si>
  <si>
    <t>COMPR.AR VIRTUAL: SOLICITUD DE CONTRATACIÓN Y PROCESO DE COMPRA</t>
  </si>
  <si>
    <t>CICLO DE CONFERENCIAS: DERECHO A LA ALIMENTACIÓN Y SOBERANÍA ALIMENTARIA: DESAFÍOS FRENTE A LA PANDEMIA.</t>
  </si>
  <si>
    <t>TÉCNICAS PARA LA REDACCIÓN DE INFORMES</t>
  </si>
  <si>
    <t>C7. Inscriptos según escalafón y género</t>
  </si>
  <si>
    <t xml:space="preserve"> %</t>
  </si>
  <si>
    <t>% sobre el total del nivel en el SINEP</t>
  </si>
  <si>
    <t>C11. Inscriptos según nivel de estudios y género</t>
  </si>
  <si>
    <t>Secundario</t>
  </si>
  <si>
    <t>Superior universitario incompleto</t>
  </si>
  <si>
    <t>Primario</t>
  </si>
  <si>
    <t>Ciclo Básico</t>
  </si>
  <si>
    <t>Ministerio de Trabajo , Empleo y Seguridad Social</t>
  </si>
  <si>
    <t>ADMINISTRACION FEDERAL DE INGRESOS PUBLICOS (AFIP)</t>
  </si>
  <si>
    <t>Instituto Nacional de Cine y Artes Audiovisuales(Ente Público No Estatal - Dto 1536/02)</t>
  </si>
  <si>
    <t>Instituto Nac. de Servicios Sociales para Jubilados y Pensionados</t>
  </si>
  <si>
    <t>Junta de Seguridad del Transporte</t>
  </si>
  <si>
    <t>I.N.A.D.I.</t>
  </si>
  <si>
    <t>Casa de Moneda S.E.</t>
  </si>
  <si>
    <t>Agencia de Administración de Bienes del Estado (Aabe)</t>
  </si>
  <si>
    <t>Comisión Nacional de Actividades Espaciales (CONAE)</t>
  </si>
  <si>
    <t>C14. Inscriptos según rango etario y género</t>
  </si>
  <si>
    <t>10 ó más</t>
  </si>
  <si>
    <t>C17. Cantidad de cursos según rango de duración (en horas)</t>
  </si>
  <si>
    <t>Rango de duración</t>
  </si>
  <si>
    <t>Breve (1 a 9 hs.)</t>
  </si>
  <si>
    <t>Intermedio (10 a 15 hs.)</t>
  </si>
  <si>
    <t>Cursos / Actividades que comienzan y finalizan dentro del cuatrimestre</t>
  </si>
  <si>
    <t>Cursos / Actividades que finalizan fuera del cuatrimestre</t>
  </si>
  <si>
    <t>1er. Cuatrimestre 2021</t>
  </si>
  <si>
    <t>Cursos / Actividades que  finalizan fuera del cuatrimestre</t>
  </si>
  <si>
    <t>Programa / Área</t>
  </si>
  <si>
    <t>Prolongado</t>
  </si>
  <si>
    <t>(16 a 30 hs.)</t>
  </si>
  <si>
    <t>(31 a 60 hs.)</t>
  </si>
  <si>
    <t>(61 a 100 hs.)</t>
  </si>
  <si>
    <t>De larga duración</t>
  </si>
  <si>
    <t>(101 a 130 hs.)</t>
  </si>
  <si>
    <t>(131 a 160 hs.)</t>
  </si>
  <si>
    <t>(161 a 200 hs.)</t>
  </si>
  <si>
    <t>(201 a 230 hs.)</t>
  </si>
  <si>
    <t>(231 a 300 hs.)</t>
  </si>
  <si>
    <t>C1. Inscriptos según condición de cursada</t>
  </si>
  <si>
    <t>C3. Inscriptos según condición de cursada y género</t>
  </si>
  <si>
    <t>C5. Cursos / actividades según programa / área</t>
  </si>
  <si>
    <t>Programa / área</t>
  </si>
  <si>
    <t>C15. Relación inscripciones / agentes</t>
  </si>
  <si>
    <t>C16. Agentes según cantidad de cursos</t>
  </si>
  <si>
    <t>C16. Agentes según cantidad de cursos / actividades</t>
  </si>
  <si>
    <t>C17. Cantidad de cursos / actividades según rango de duración (en horas)</t>
  </si>
  <si>
    <t>C19. Docentes según género</t>
  </si>
  <si>
    <t>C18. Cantidad de Cursos / Actividades según programa, área y rango de duración (en horas)</t>
  </si>
  <si>
    <t>C18. Cursos / Actividades según programa, área y rango de duración (en horas)</t>
  </si>
  <si>
    <t>Total general</t>
  </si>
  <si>
    <t>1 a 9 hs.</t>
  </si>
  <si>
    <t>10 a 15 hs.</t>
  </si>
  <si>
    <t>16 a 30 hs.</t>
  </si>
  <si>
    <t>31 a 60 hs.</t>
  </si>
  <si>
    <t>61 a 100 hs.</t>
  </si>
  <si>
    <t>101 a 130 hs.</t>
  </si>
  <si>
    <t>131 a 160 hs.</t>
  </si>
  <si>
    <t>161 a 200 hs.</t>
  </si>
  <si>
    <t>201 a 230 hs.</t>
  </si>
  <si>
    <t>231 a 300 hs.</t>
  </si>
  <si>
    <t>–</t>
  </si>
  <si>
    <t>Los datos para la generación del informe se obtienen del Sistema de Acreditación INAP (SAI). Este sistema es una herramienta que permite gestionar la acreditación de las actividades de capacitación, así como la participación de los agentes en las comisiones de las mismas. Es el único sistema de registro en el INAP y posee la totalidad de la información necesaria para el funcionamiento de las actividades.</t>
  </si>
  <si>
    <t>A partir de una consulta que relaciona las tablas de datos se genera una salida de información que completa el perfil del participante en lo que respecta a su carrera y lugar donde desempeña sus tareas. La consulta contiene datos del año en curso de actividades de la oferta del INAP.</t>
  </si>
  <si>
    <t>En aquellos cuadros donde figure una categoría denominada "S/D”, la misma engloba a aquellos inscriptos que no cuentan con el dato que muestra el cuadro.</t>
  </si>
  <si>
    <t>En aquellos cuadros donde figure una categoría denominada “No corresponde”, la misma engloba a aquellos inscriptos que no pertenecen al Escalafón Sistema Nacional de Empleo Público (SINEP).</t>
  </si>
  <si>
    <t>En aquellos cuadros donde figure una categoría denominada “Otros”, la misma engloba a una diversidad de datos.</t>
  </si>
  <si>
    <t>La categoría “Cursando” engloba a todos aquellos inscriptos que se encuentran cursando en el cuatrimestre correspondiente al presente Informe Estadístico de Capacitación.</t>
  </si>
  <si>
    <t>La categoría “Con vacante asignada” engloba a todos aquellos inscriptos a los cuales se les asignó una vacante para un curso que dará comienzo en una fecha posterior a la del cierre del presente Informe Estadístico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</si>
</sst>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40"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u/>
      <sz val="11"/>
      <color theme="10"/>
      <name val="Calibri"/>
      <family val="2"/>
      <scheme val="minor"/>
    </font>
    <font>
      <b/>
      <u/>
      <sz val="11"/>
      <name val="Calibri"/>
      <family val="2"/>
      <scheme val="minor"/>
    </font>
    <font>
      <sz val="10"/>
      <name val="Calibri"/>
      <family val="2"/>
      <scheme val="minor"/>
    </font>
    <font>
      <sz val="12"/>
      <color rgb="FFFF0000"/>
      <name val="Calibri"/>
      <family val="2"/>
      <scheme val="minor"/>
    </font>
    <font>
      <sz val="11"/>
      <color theme="0"/>
      <name val="Calibri"/>
      <family val="2"/>
      <scheme val="minor"/>
    </font>
    <font>
      <sz val="12"/>
      <name val="Calibri"/>
      <family val="2"/>
      <scheme val="minor"/>
    </font>
    <font>
      <b/>
      <sz val="12"/>
      <name val="Calibri"/>
      <family val="2"/>
      <scheme val="minor"/>
    </font>
    <font>
      <b/>
      <sz val="22"/>
      <color theme="0"/>
      <name val="Calibri"/>
      <family val="2"/>
      <scheme val="minor"/>
    </font>
    <font>
      <sz val="22"/>
      <color theme="0"/>
      <name val="Calibri"/>
      <family val="2"/>
      <scheme val="minor"/>
    </font>
    <font>
      <b/>
      <sz val="14"/>
      <name val="Calibri"/>
      <family val="2"/>
      <scheme val="minor"/>
    </font>
    <font>
      <sz val="14"/>
      <color theme="1"/>
      <name val="Calibri"/>
      <family val="2"/>
      <scheme val="minor"/>
    </font>
    <font>
      <b/>
      <sz val="10"/>
      <name val="Calibri"/>
      <family val="2"/>
      <scheme val="minor"/>
    </font>
    <font>
      <b/>
      <sz val="10"/>
      <color theme="0"/>
      <name val="Calibri"/>
      <family val="2"/>
      <scheme val="minor"/>
    </font>
    <font>
      <sz val="10"/>
      <color rgb="FFC00000"/>
      <name val="Calibri"/>
      <family val="2"/>
      <scheme val="minor"/>
    </font>
    <font>
      <b/>
      <sz val="10"/>
      <color rgb="FFC00000"/>
      <name val="Calibri"/>
      <family val="2"/>
      <scheme val="minor"/>
    </font>
    <font>
      <sz val="10"/>
      <color theme="0"/>
      <name val="Calibri"/>
      <family val="2"/>
      <scheme val="minor"/>
    </font>
    <font>
      <b/>
      <sz val="10"/>
      <color rgb="FFFF0000"/>
      <name val="Calibri"/>
      <family val="2"/>
      <scheme val="minor"/>
    </font>
    <font>
      <sz val="10"/>
      <color theme="1"/>
      <name val="Calibri"/>
      <family val="2"/>
      <scheme val="minor"/>
    </font>
    <font>
      <sz val="10"/>
      <color indexed="8"/>
      <name val="Calibri"/>
      <family val="2"/>
      <scheme val="minor"/>
    </font>
    <font>
      <b/>
      <sz val="10"/>
      <color indexed="8"/>
      <name val="Calibri"/>
      <family val="2"/>
      <scheme val="minor"/>
    </font>
    <font>
      <b/>
      <sz val="10"/>
      <color theme="1"/>
      <name val="Calibri"/>
      <family val="2"/>
      <scheme val="minor"/>
    </font>
    <font>
      <sz val="10"/>
      <color rgb="FFFF0000"/>
      <name val="Calibri"/>
      <family val="2"/>
      <scheme val="minor"/>
    </font>
    <font>
      <sz val="10"/>
      <name val="Calibri"/>
      <family val="2"/>
    </font>
    <font>
      <b/>
      <sz val="10"/>
      <name val="Calibri"/>
      <family val="2"/>
    </font>
    <font>
      <sz val="10"/>
      <color rgb="FF000000"/>
      <name val="Calibri"/>
      <family val="2"/>
      <scheme val="minor"/>
    </font>
    <font>
      <b/>
      <sz val="11"/>
      <color rgb="FFC00000"/>
      <name val="Calibri"/>
      <family val="2"/>
      <scheme val="minor"/>
    </font>
    <font>
      <sz val="11"/>
      <color rgb="FFC00000"/>
      <name val="Calibri"/>
      <family val="2"/>
      <scheme val="minor"/>
    </font>
    <font>
      <sz val="12"/>
      <color theme="0"/>
      <name val="Calibri"/>
      <family val="2"/>
      <scheme val="minor"/>
    </font>
    <font>
      <i/>
      <sz val="12"/>
      <name val="Calibri"/>
      <family val="2"/>
      <scheme val="minor"/>
    </font>
    <font>
      <i/>
      <sz val="12"/>
      <color theme="1"/>
      <name val="Calibri"/>
      <family val="2"/>
      <scheme val="minor"/>
    </font>
    <font>
      <i/>
      <sz val="11"/>
      <name val="Calibri"/>
      <family val="2"/>
      <scheme val="minor"/>
    </font>
    <font>
      <sz val="12"/>
      <color rgb="FF00000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rgb="FFF79420"/>
        <bgColor indexed="64"/>
      </patternFill>
    </fill>
    <fill>
      <patternFill patternType="solid">
        <fgColor rgb="FF9283BE"/>
        <bgColor indexed="64"/>
      </patternFill>
    </fill>
    <fill>
      <patternFill patternType="solid">
        <fgColor theme="0" tint="-4.9989318521683403E-2"/>
        <bgColor indexed="64"/>
      </patternFill>
    </fill>
    <fill>
      <patternFill patternType="solid">
        <fgColor theme="0" tint="-4.9989318521683403E-2"/>
        <bgColor theme="4" tint="0.79998168889431442"/>
      </patternFill>
    </fill>
    <fill>
      <patternFill patternType="solid">
        <fgColor theme="4" tint="0.79998168889431442"/>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rgb="FFA5A6A6"/>
        <bgColor indexed="64"/>
      </patternFill>
    </fill>
    <fill>
      <patternFill patternType="solid">
        <fgColor rgb="FFA5A6A6"/>
        <bgColor theme="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alignment horizontal="right" indent="3"/>
    </xf>
    <xf numFmtId="0" fontId="5" fillId="0" borderId="0"/>
    <xf numFmtId="0" fontId="8"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cellStyleXfs>
  <cellXfs count="340">
    <xf numFmtId="0" fontId="0" fillId="0" borderId="0" xfId="0">
      <alignment horizontal="right" indent="3"/>
    </xf>
    <xf numFmtId="0" fontId="6" fillId="0" borderId="0" xfId="0" applyFont="1" applyFill="1" applyBorder="1">
      <alignment horizontal="right" indent="3"/>
    </xf>
    <xf numFmtId="0" fontId="7" fillId="0" borderId="0" xfId="0" applyFont="1" applyFill="1" applyBorder="1">
      <alignment horizontal="right" indent="3"/>
    </xf>
    <xf numFmtId="0" fontId="7" fillId="0" borderId="0" xfId="1" applyFont="1" applyFill="1" applyBorder="1" applyAlignment="1">
      <alignment horizontal="center" wrapText="1"/>
    </xf>
    <xf numFmtId="0" fontId="7" fillId="0" borderId="0" xfId="0" applyFont="1" applyFill="1">
      <alignment horizontal="right" indent="3"/>
    </xf>
    <xf numFmtId="0" fontId="0" fillId="0" borderId="0" xfId="0" applyFill="1">
      <alignment horizontal="right" indent="3"/>
    </xf>
    <xf numFmtId="3" fontId="7" fillId="0" borderId="0" xfId="1" applyNumberFormat="1" applyFont="1" applyFill="1" applyBorder="1" applyAlignment="1">
      <alignment horizontal="center" wrapText="1"/>
    </xf>
    <xf numFmtId="3" fontId="7" fillId="0" borderId="0" xfId="0" applyNumberFormat="1" applyFont="1" applyFill="1" applyBorder="1">
      <alignment horizontal="right" indent="3"/>
    </xf>
    <xf numFmtId="0" fontId="9" fillId="0" borderId="0" xfId="2" applyFont="1" applyBorder="1"/>
    <xf numFmtId="4" fontId="7" fillId="0" borderId="0" xfId="0" applyNumberFormat="1" applyFont="1" applyFill="1" applyBorder="1">
      <alignment horizontal="right" indent="3"/>
    </xf>
    <xf numFmtId="0" fontId="0" fillId="0" borderId="0" xfId="0" applyFont="1">
      <alignment horizontal="right" indent="3"/>
    </xf>
    <xf numFmtId="0" fontId="0" fillId="0" borderId="0" xfId="0" applyFont="1" applyFill="1" applyBorder="1">
      <alignment horizontal="right" indent="3"/>
    </xf>
    <xf numFmtId="0" fontId="0" fillId="0" borderId="0" xfId="0" applyFont="1" applyBorder="1">
      <alignment horizontal="right" indent="3"/>
    </xf>
    <xf numFmtId="0" fontId="0" fillId="0" borderId="0" xfId="0" applyFill="1" applyBorder="1">
      <alignment horizontal="right" indent="3"/>
    </xf>
    <xf numFmtId="0" fontId="10" fillId="0" borderId="0" xfId="0" applyFont="1" applyFill="1" applyBorder="1">
      <alignment horizontal="right" indent="3"/>
    </xf>
    <xf numFmtId="0" fontId="0" fillId="0" borderId="0" xfId="0" applyAlignment="1">
      <alignment horizontal="left" vertical="distributed" wrapText="1"/>
    </xf>
    <xf numFmtId="0" fontId="10" fillId="0" borderId="0" xfId="0" applyFont="1" applyFill="1" applyBorder="1" applyAlignment="1">
      <alignment horizontal="left" vertical="distributed" wrapText="1"/>
    </xf>
    <xf numFmtId="3" fontId="0" fillId="0" borderId="0" xfId="0" applyNumberFormat="1">
      <alignment horizontal="right" indent="3"/>
    </xf>
    <xf numFmtId="0" fontId="0" fillId="2" borderId="0" xfId="0" applyFont="1" applyFill="1">
      <alignment horizontal="right" indent="3"/>
    </xf>
    <xf numFmtId="0" fontId="0" fillId="0" borderId="0" xfId="0" applyFont="1" applyFill="1" applyBorder="1" applyAlignment="1">
      <alignment horizontal="left" vertical="distributed" wrapText="1"/>
    </xf>
    <xf numFmtId="0" fontId="7" fillId="0" borderId="0" xfId="0" applyFont="1" applyFill="1" applyAlignment="1">
      <alignment vertical="center"/>
    </xf>
    <xf numFmtId="0" fontId="10" fillId="0" borderId="0" xfId="0" applyFont="1" applyFill="1" applyBorder="1" applyAlignment="1">
      <alignment vertical="center"/>
    </xf>
    <xf numFmtId="0" fontId="0" fillId="0" borderId="0" xfId="0" applyFont="1" applyAlignment="1">
      <alignment vertical="center"/>
    </xf>
    <xf numFmtId="0" fontId="1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wrapText="1"/>
    </xf>
    <xf numFmtId="0" fontId="13" fillId="0" borderId="0" xfId="0" applyFont="1" applyFill="1" applyAlignment="1">
      <alignment vertical="center"/>
    </xf>
    <xf numFmtId="0" fontId="3" fillId="0" borderId="0" xfId="0" applyFont="1" applyAlignment="1">
      <alignment vertical="center"/>
    </xf>
    <xf numFmtId="0" fontId="0" fillId="0" borderId="0" xfId="0" applyFont="1" applyAlignment="1">
      <alignment horizontal="right" vertical="center"/>
    </xf>
    <xf numFmtId="0" fontId="7" fillId="0" borderId="0" xfId="0" applyFont="1" applyFill="1" applyBorder="1" applyAlignment="1">
      <alignment horizontal="left" vertical="center"/>
    </xf>
    <xf numFmtId="0" fontId="7" fillId="0" borderId="7" xfId="0" applyFont="1" applyFill="1" applyBorder="1" applyAlignment="1">
      <alignment horizontal="left"/>
    </xf>
    <xf numFmtId="0" fontId="10" fillId="0" borderId="0" xfId="0" applyFont="1" applyFill="1" applyBorder="1" applyAlignment="1">
      <alignment horizontal="left" vertical="center"/>
    </xf>
    <xf numFmtId="0" fontId="10" fillId="0" borderId="7" xfId="0" applyFont="1" applyFill="1" applyBorder="1" applyAlignment="1">
      <alignment horizontal="left"/>
    </xf>
    <xf numFmtId="0" fontId="0" fillId="0" borderId="0" xfId="0" applyFont="1" applyFill="1">
      <alignment horizontal="right" indent="3"/>
    </xf>
    <xf numFmtId="0" fontId="12" fillId="4" borderId="0" xfId="0" applyFont="1" applyFill="1">
      <alignment horizontal="right" indent="3"/>
    </xf>
    <xf numFmtId="0" fontId="2" fillId="0" borderId="0" xfId="0" applyFont="1" applyFill="1" applyBorder="1" applyAlignment="1">
      <alignment horizontal="left" vertical="center" indent="1"/>
    </xf>
    <xf numFmtId="0" fontId="14" fillId="0" borderId="0" xfId="2" applyFont="1" applyFill="1" applyBorder="1" applyAlignment="1">
      <alignment horizontal="left" vertical="center" indent="1"/>
    </xf>
    <xf numFmtId="0" fontId="0" fillId="0" borderId="0" xfId="0" applyBorder="1">
      <alignment horizontal="right" indent="3"/>
    </xf>
    <xf numFmtId="0" fontId="0" fillId="0" borderId="0" xfId="0" applyFont="1" applyBorder="1" applyAlignment="1">
      <alignment horizontal="justify" vertical="center"/>
    </xf>
    <xf numFmtId="0" fontId="0" fillId="4" borderId="0" xfId="0" applyFill="1" applyBorder="1">
      <alignment horizontal="right" indent="3"/>
    </xf>
    <xf numFmtId="0" fontId="12" fillId="4" borderId="0" xfId="0" applyFont="1" applyFill="1" applyBorder="1">
      <alignment horizontal="right" indent="3"/>
    </xf>
    <xf numFmtId="0" fontId="7" fillId="0" borderId="0" xfId="0" applyNumberFormat="1" applyFont="1" applyFill="1">
      <alignment horizontal="right" indent="3"/>
    </xf>
    <xf numFmtId="0" fontId="0" fillId="0" borderId="0" xfId="0" applyNumberFormat="1" applyFont="1">
      <alignment horizontal="right" indent="3"/>
    </xf>
    <xf numFmtId="0" fontId="18" fillId="0" borderId="0" xfId="0" applyFont="1" applyFill="1" applyBorder="1" applyAlignment="1">
      <alignment horizontal="left" vertical="center" indent="1"/>
    </xf>
    <xf numFmtId="0" fontId="18"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Border="1" applyAlignment="1">
      <alignment horizontal="right" wrapText="1"/>
    </xf>
    <xf numFmtId="0" fontId="1" fillId="0" borderId="0" xfId="0" applyFont="1" applyBorder="1" applyAlignment="1">
      <alignment horizontal="left" vertical="center" wrapText="1" indent="3"/>
    </xf>
    <xf numFmtId="0" fontId="7" fillId="0" borderId="0" xfId="0" applyFont="1" applyFill="1" applyBorder="1" applyAlignment="1">
      <alignment vertical="center"/>
    </xf>
    <xf numFmtId="0" fontId="13" fillId="0" borderId="0" xfId="0" applyFont="1" applyFill="1" applyAlignment="1">
      <alignment vertical="top" wrapText="1"/>
    </xf>
    <xf numFmtId="0" fontId="17" fillId="0" borderId="0" xfId="0" applyFont="1" applyFill="1">
      <alignment horizontal="right" indent="3"/>
    </xf>
    <xf numFmtId="0" fontId="17" fillId="0" borderId="0" xfId="0" applyFont="1" applyFill="1" applyBorder="1" applyAlignment="1">
      <alignment horizontal="left" vertical="center" indent="1"/>
    </xf>
    <xf numFmtId="0" fontId="10" fillId="0" borderId="0" xfId="0" applyFont="1" applyFill="1" applyBorder="1" applyAlignment="1">
      <alignment vertical="center"/>
    </xf>
    <xf numFmtId="0" fontId="7" fillId="0" borderId="0" xfId="0" applyFont="1" applyFill="1" applyBorder="1" applyAlignment="1">
      <alignment vertical="center"/>
    </xf>
    <xf numFmtId="0" fontId="10" fillId="0" borderId="0" xfId="2" applyFont="1" applyFill="1" applyBorder="1" applyAlignment="1">
      <alignment horizontal="center" wrapText="1"/>
    </xf>
    <xf numFmtId="0" fontId="19" fillId="0" borderId="0" xfId="0" applyFont="1" applyFill="1" applyBorder="1">
      <alignment horizontal="right" indent="3"/>
    </xf>
    <xf numFmtId="0" fontId="10" fillId="0" borderId="0" xfId="1" applyFont="1" applyFill="1" applyBorder="1" applyAlignment="1">
      <alignment horizontal="center" wrapText="1"/>
    </xf>
    <xf numFmtId="0" fontId="20" fillId="0" borderId="0" xfId="0" applyFont="1" applyFill="1" applyBorder="1" applyAlignment="1">
      <alignment horizontal="center" vertical="center"/>
    </xf>
    <xf numFmtId="0" fontId="20" fillId="0" borderId="0" xfId="1" applyFont="1" applyFill="1" applyBorder="1" applyAlignment="1">
      <alignment horizontal="center" vertical="center" wrapText="1"/>
    </xf>
    <xf numFmtId="3" fontId="19" fillId="5" borderId="1" xfId="1" applyNumberFormat="1" applyFont="1" applyFill="1" applyBorder="1" applyAlignment="1">
      <alignment vertical="center"/>
    </xf>
    <xf numFmtId="0" fontId="10" fillId="0" borderId="1" xfId="0" applyFont="1" applyFill="1" applyBorder="1" applyAlignment="1">
      <alignment horizontal="left" vertical="center" indent="1"/>
    </xf>
    <xf numFmtId="0" fontId="15" fillId="8" borderId="0" xfId="0" applyFont="1" applyFill="1" applyBorder="1" applyAlignment="1">
      <alignment horizontal="left" vertical="center"/>
    </xf>
    <xf numFmtId="0" fontId="7" fillId="8" borderId="0" xfId="0" applyFont="1" applyFill="1" applyBorder="1">
      <alignment horizontal="right" indent="3"/>
    </xf>
    <xf numFmtId="0" fontId="19" fillId="5" borderId="1" xfId="0" applyFont="1" applyFill="1" applyBorder="1" applyAlignment="1">
      <alignment horizontal="center" vertical="center"/>
    </xf>
    <xf numFmtId="0" fontId="10" fillId="0" borderId="0" xfId="0" applyFont="1" applyFill="1">
      <alignment horizontal="right" indent="3"/>
    </xf>
    <xf numFmtId="0" fontId="10" fillId="0" borderId="0" xfId="0" applyFont="1" applyFill="1" applyAlignment="1">
      <alignment vertical="center"/>
    </xf>
    <xf numFmtId="0" fontId="25" fillId="0" borderId="0" xfId="0" applyFont="1">
      <alignment horizontal="right" indent="3"/>
    </xf>
    <xf numFmtId="0" fontId="2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wrapText="1"/>
    </xf>
    <xf numFmtId="3" fontId="26" fillId="0" borderId="1" xfId="5" applyNumberFormat="1" applyFont="1" applyBorder="1" applyAlignment="1">
      <alignment vertical="center"/>
    </xf>
    <xf numFmtId="3" fontId="27" fillId="0" borderId="1" xfId="5" applyNumberFormat="1" applyFont="1" applyBorder="1" applyAlignment="1">
      <alignment vertical="center"/>
    </xf>
    <xf numFmtId="3" fontId="19" fillId="5" borderId="1" xfId="0" applyNumberFormat="1" applyFont="1" applyFill="1" applyBorder="1" applyAlignment="1">
      <alignment vertical="center"/>
    </xf>
    <xf numFmtId="1" fontId="10" fillId="0" borderId="0" xfId="0" applyNumberFormat="1" applyFont="1" applyBorder="1" applyAlignment="1">
      <alignment vertical="center"/>
    </xf>
    <xf numFmtId="0" fontId="10" fillId="0" borderId="0" xfId="0" applyNumberFormat="1" applyFont="1" applyBorder="1" applyAlignment="1">
      <alignment vertical="center"/>
    </xf>
    <xf numFmtId="0" fontId="25" fillId="0" borderId="0" xfId="0" applyNumberFormat="1" applyFont="1" applyBorder="1" applyAlignment="1">
      <alignment vertical="center"/>
    </xf>
    <xf numFmtId="0" fontId="25" fillId="0" borderId="0" xfId="0" applyFont="1" applyAlignment="1">
      <alignment horizontal="right" vertical="center"/>
    </xf>
    <xf numFmtId="2" fontId="25" fillId="0" borderId="0" xfId="0" applyNumberFormat="1" applyFont="1" applyAlignment="1">
      <alignment horizontal="right" vertical="center"/>
    </xf>
    <xf numFmtId="3" fontId="25" fillId="0" borderId="1" xfId="0" applyNumberFormat="1" applyFont="1" applyBorder="1" applyAlignment="1"/>
    <xf numFmtId="3" fontId="28" fillId="7" borderId="1" xfId="0" applyNumberFormat="1" applyFont="1" applyFill="1" applyBorder="1" applyAlignment="1"/>
    <xf numFmtId="0" fontId="25" fillId="0" borderId="0" xfId="0" applyFont="1" applyFill="1" applyBorder="1">
      <alignment horizontal="right" indent="3"/>
    </xf>
    <xf numFmtId="3" fontId="26" fillId="0" borderId="1" xfId="8" applyNumberFormat="1" applyFont="1" applyBorder="1" applyAlignment="1">
      <alignment horizontal="right" vertical="center"/>
    </xf>
    <xf numFmtId="3" fontId="25" fillId="0" borderId="1" xfId="0" applyNumberFormat="1" applyFont="1" applyBorder="1" applyAlignment="1">
      <alignment vertical="center"/>
    </xf>
    <xf numFmtId="0" fontId="29" fillId="0" borderId="0" xfId="0" applyFont="1" applyFill="1" applyBorder="1" applyAlignment="1">
      <alignment vertical="center"/>
    </xf>
    <xf numFmtId="0" fontId="19" fillId="5" borderId="1" xfId="0" applyFont="1" applyFill="1" applyBorder="1" applyAlignment="1">
      <alignment horizontal="left" vertical="center" indent="1"/>
    </xf>
    <xf numFmtId="0" fontId="19" fillId="0" borderId="1" xfId="0" applyFont="1" applyFill="1" applyBorder="1" applyAlignment="1">
      <alignment horizontal="left" vertical="center" indent="1"/>
    </xf>
    <xf numFmtId="0" fontId="10" fillId="0" borderId="1" xfId="4" applyFont="1" applyFill="1" applyBorder="1" applyAlignment="1">
      <alignment horizontal="left" vertical="center" wrapText="1" indent="1"/>
    </xf>
    <xf numFmtId="0" fontId="19" fillId="0" borderId="1" xfId="4" applyFont="1" applyFill="1" applyBorder="1" applyAlignment="1">
      <alignment horizontal="center" vertical="center" wrapText="1"/>
    </xf>
    <xf numFmtId="0" fontId="10" fillId="0" borderId="1" xfId="0" applyNumberFormat="1" applyFont="1" applyBorder="1" applyAlignment="1">
      <alignment horizontal="center" vertical="center"/>
    </xf>
    <xf numFmtId="1" fontId="24" fillId="5" borderId="1" xfId="0" applyNumberFormat="1" applyFont="1" applyFill="1" applyBorder="1" applyAlignment="1">
      <alignment horizontal="right" vertical="center" indent="1"/>
    </xf>
    <xf numFmtId="0" fontId="26" fillId="0" borderId="1" xfId="5" applyFont="1" applyBorder="1" applyAlignment="1">
      <alignment horizontal="left" vertical="center" wrapText="1" indent="1"/>
    </xf>
    <xf numFmtId="0" fontId="27" fillId="0" borderId="1" xfId="5" applyFont="1" applyBorder="1" applyAlignment="1">
      <alignment horizontal="center" vertical="center" wrapText="1"/>
    </xf>
    <xf numFmtId="165" fontId="22" fillId="5" borderId="1" xfId="0" applyNumberFormat="1" applyFont="1" applyFill="1" applyBorder="1" applyAlignment="1">
      <alignment vertical="center"/>
    </xf>
    <xf numFmtId="0" fontId="25" fillId="0" borderId="1" xfId="0" applyFont="1" applyBorder="1" applyAlignment="1">
      <alignment horizontal="left"/>
    </xf>
    <xf numFmtId="0" fontId="28" fillId="7" borderId="1" xfId="0" applyFont="1" applyFill="1" applyBorder="1" applyAlignment="1">
      <alignment horizontal="center"/>
    </xf>
    <xf numFmtId="0" fontId="26" fillId="0" borderId="1" xfId="7" applyFont="1" applyBorder="1" applyAlignment="1">
      <alignment horizontal="left" vertical="center" wrapText="1"/>
    </xf>
    <xf numFmtId="0" fontId="28" fillId="5" borderId="1" xfId="0" applyFont="1" applyFill="1" applyBorder="1" applyAlignment="1">
      <alignment horizontal="center" vertical="center"/>
    </xf>
    <xf numFmtId="3" fontId="28" fillId="5" borderId="1" xfId="0" applyNumberFormat="1" applyFont="1" applyFill="1" applyBorder="1" applyAlignment="1">
      <alignment horizontal="right" vertical="center"/>
    </xf>
    <xf numFmtId="0" fontId="29" fillId="0" borderId="0" xfId="0" applyFont="1" applyFill="1" applyBorder="1" applyAlignment="1">
      <alignment horizontal="right" vertical="center"/>
    </xf>
    <xf numFmtId="164" fontId="25" fillId="0" borderId="1" xfId="0" applyNumberFormat="1" applyFont="1" applyBorder="1" applyAlignment="1">
      <alignment vertical="center"/>
    </xf>
    <xf numFmtId="0" fontId="20" fillId="8" borderId="0" xfId="0" applyFont="1" applyFill="1" applyBorder="1" applyAlignment="1">
      <alignment horizontal="center" vertical="center"/>
    </xf>
    <xf numFmtId="0" fontId="26" fillId="0" borderId="1" xfId="7" applyFont="1" applyBorder="1" applyAlignment="1">
      <alignment horizontal="left" vertical="center" wrapText="1" indent="1"/>
    </xf>
    <xf numFmtId="0" fontId="25" fillId="8" borderId="0" xfId="0" applyFont="1" applyFill="1" applyAlignment="1">
      <alignment horizontal="right" vertical="center"/>
    </xf>
    <xf numFmtId="0" fontId="28" fillId="5" borderId="1" xfId="0" applyFont="1" applyFill="1" applyBorder="1" applyAlignment="1">
      <alignment horizontal="center"/>
    </xf>
    <xf numFmtId="3" fontId="28" fillId="5" borderId="1" xfId="0" applyNumberFormat="1" applyFont="1" applyFill="1" applyBorder="1" applyAlignment="1"/>
    <xf numFmtId="0" fontId="25" fillId="0" borderId="1" xfId="0" applyFont="1" applyBorder="1" applyAlignment="1">
      <alignment horizontal="center"/>
    </xf>
    <xf numFmtId="0" fontId="7" fillId="8" borderId="0" xfId="0" applyFont="1" applyFill="1">
      <alignment horizontal="right" indent="3"/>
    </xf>
    <xf numFmtId="0" fontId="15" fillId="8" borderId="0" xfId="0" applyFont="1" applyFill="1" applyAlignment="1">
      <alignment horizontal="left" vertical="center"/>
    </xf>
    <xf numFmtId="0" fontId="10" fillId="0" borderId="0" xfId="0" applyFont="1" applyFill="1" applyAlignment="1">
      <alignment horizontal="right" vertical="center"/>
    </xf>
    <xf numFmtId="0" fontId="10" fillId="0" borderId="1" xfId="3"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16" fillId="0" borderId="0" xfId="0" applyFont="1" applyFill="1" applyAlignment="1">
      <alignment horizontal="left" indent="3"/>
    </xf>
    <xf numFmtId="0" fontId="15" fillId="0" borderId="0" xfId="0" applyFont="1" applyFill="1" applyAlignment="1">
      <alignment horizontal="left" vertical="center"/>
    </xf>
    <xf numFmtId="0" fontId="12" fillId="0" borderId="0" xfId="0" applyFont="1" applyFill="1">
      <alignment horizontal="right" indent="3"/>
    </xf>
    <xf numFmtId="0" fontId="4" fillId="10" borderId="0" xfId="0" applyNumberFormat="1" applyFont="1" applyFill="1" applyBorder="1" applyAlignment="1"/>
    <xf numFmtId="165" fontId="22" fillId="8" borderId="0" xfId="0" applyNumberFormat="1" applyFont="1" applyFill="1" applyBorder="1" applyAlignment="1"/>
    <xf numFmtId="0" fontId="0" fillId="8" borderId="0" xfId="0" applyNumberFormat="1" applyFont="1" applyFill="1" applyBorder="1" applyAlignment="1"/>
    <xf numFmtId="165" fontId="21" fillId="8" borderId="0" xfId="0" applyNumberFormat="1" applyFont="1" applyFill="1" applyBorder="1" applyAlignment="1"/>
    <xf numFmtId="0" fontId="25" fillId="0" borderId="1" xfId="0" applyFont="1" applyBorder="1" applyAlignment="1">
      <alignment horizontal="left" indent="1"/>
    </xf>
    <xf numFmtId="0" fontId="28" fillId="9" borderId="1" xfId="0" applyFont="1" applyFill="1" applyBorder="1" applyAlignment="1">
      <alignment horizontal="left"/>
    </xf>
    <xf numFmtId="3" fontId="28" fillId="9" borderId="1" xfId="0" applyNumberFormat="1" applyFont="1" applyFill="1" applyBorder="1" applyAlignment="1"/>
    <xf numFmtId="2" fontId="21" fillId="0" borderId="1" xfId="0" applyNumberFormat="1" applyFont="1" applyBorder="1" applyAlignment="1"/>
    <xf numFmtId="0" fontId="28" fillId="6" borderId="1" xfId="0" applyFont="1" applyFill="1" applyBorder="1" applyAlignment="1">
      <alignment horizontal="center"/>
    </xf>
    <xf numFmtId="3" fontId="28" fillId="6" borderId="1" xfId="0" applyNumberFormat="1" applyFont="1" applyFill="1" applyBorder="1" applyAlignment="1"/>
    <xf numFmtId="2" fontId="22" fillId="6" borderId="1" xfId="0" applyNumberFormat="1" applyFont="1" applyFill="1" applyBorder="1" applyAlignment="1"/>
    <xf numFmtId="3" fontId="25" fillId="0" borderId="0" xfId="0" applyNumberFormat="1" applyFont="1" applyBorder="1" applyAlignment="1"/>
    <xf numFmtId="164" fontId="21" fillId="0" borderId="0" xfId="0" applyNumberFormat="1" applyFont="1" applyBorder="1" applyAlignment="1"/>
    <xf numFmtId="165" fontId="21" fillId="0" borderId="0" xfId="0" applyNumberFormat="1" applyFont="1" applyBorder="1" applyAlignment="1"/>
    <xf numFmtId="3" fontId="26" fillId="0" borderId="5" xfId="5" applyNumberFormat="1" applyFont="1" applyBorder="1" applyAlignment="1">
      <alignment vertical="center"/>
    </xf>
    <xf numFmtId="3" fontId="27" fillId="0" borderId="5" xfId="5" applyNumberFormat="1" applyFont="1" applyBorder="1" applyAlignment="1">
      <alignment vertical="center"/>
    </xf>
    <xf numFmtId="3" fontId="19" fillId="5" borderId="5" xfId="0" applyNumberFormat="1" applyFont="1" applyFill="1" applyBorder="1" applyAlignment="1">
      <alignment vertical="center"/>
    </xf>
    <xf numFmtId="4" fontId="21" fillId="0" borderId="1" xfId="8" applyNumberFormat="1" applyFont="1" applyBorder="1" applyAlignment="1">
      <alignment horizontal="right" vertical="center"/>
    </xf>
    <xf numFmtId="4" fontId="25" fillId="0" borderId="1" xfId="0" applyNumberFormat="1" applyFont="1" applyBorder="1" applyAlignment="1">
      <alignment vertical="center"/>
    </xf>
    <xf numFmtId="4" fontId="22" fillId="5" borderId="1" xfId="0" applyNumberFormat="1" applyFont="1" applyFill="1" applyBorder="1" applyAlignment="1">
      <alignment horizontal="right" vertical="center"/>
    </xf>
    <xf numFmtId="4" fontId="22" fillId="0" borderId="1" xfId="0" applyNumberFormat="1" applyFont="1" applyBorder="1" applyAlignment="1">
      <alignment horizontal="right" vertical="center"/>
    </xf>
    <xf numFmtId="2" fontId="22" fillId="5" borderId="1" xfId="0" applyNumberFormat="1" applyFont="1" applyFill="1" applyBorder="1" applyAlignment="1"/>
    <xf numFmtId="4" fontId="21" fillId="0" borderId="1" xfId="0" applyNumberFormat="1" applyFont="1" applyBorder="1" applyAlignment="1"/>
    <xf numFmtId="4" fontId="22" fillId="7" borderId="1" xfId="0" applyNumberFormat="1" applyFont="1" applyFill="1" applyBorder="1" applyAlignment="1"/>
    <xf numFmtId="2" fontId="21" fillId="0" borderId="1" xfId="0" applyNumberFormat="1" applyFont="1" applyFill="1" applyBorder="1" applyAlignment="1">
      <alignment vertical="center"/>
    </xf>
    <xf numFmtId="2" fontId="22" fillId="0" borderId="1" xfId="0" applyNumberFormat="1" applyFont="1" applyFill="1" applyBorder="1" applyAlignment="1">
      <alignment vertical="center"/>
    </xf>
    <xf numFmtId="2" fontId="10" fillId="0" borderId="1" xfId="0" applyNumberFormat="1" applyFont="1" applyBorder="1" applyAlignment="1">
      <alignment vertical="center"/>
    </xf>
    <xf numFmtId="4" fontId="22" fillId="5" borderId="1" xfId="0" applyNumberFormat="1" applyFont="1" applyFill="1" applyBorder="1" applyAlignment="1"/>
    <xf numFmtId="2" fontId="21" fillId="0" borderId="1" xfId="0" applyNumberFormat="1" applyFont="1" applyFill="1" applyBorder="1" applyAlignment="1"/>
    <xf numFmtId="2" fontId="22" fillId="9" borderId="1" xfId="0" applyNumberFormat="1" applyFont="1" applyFill="1" applyBorder="1" applyAlignment="1"/>
    <xf numFmtId="4" fontId="22" fillId="9" borderId="1" xfId="0" applyNumberFormat="1" applyFont="1" applyFill="1" applyBorder="1" applyAlignment="1"/>
    <xf numFmtId="4" fontId="22" fillId="0" borderId="1" xfId="1" applyNumberFormat="1" applyFont="1" applyFill="1" applyBorder="1" applyAlignment="1">
      <alignment vertical="center"/>
    </xf>
    <xf numFmtId="3" fontId="10" fillId="0" borderId="1" xfId="1" applyNumberFormat="1" applyFont="1" applyFill="1" applyBorder="1" applyAlignment="1">
      <alignment vertical="center"/>
    </xf>
    <xf numFmtId="3" fontId="19" fillId="0" borderId="1" xfId="1" applyNumberFormat="1" applyFont="1" applyFill="1" applyBorder="1" applyAlignment="1">
      <alignment vertical="center"/>
    </xf>
    <xf numFmtId="4" fontId="21" fillId="0" borderId="1" xfId="1" applyNumberFormat="1" applyFont="1" applyFill="1" applyBorder="1" applyAlignment="1">
      <alignment vertical="center"/>
    </xf>
    <xf numFmtId="164" fontId="21" fillId="0" borderId="0" xfId="1" applyNumberFormat="1" applyFont="1" applyFill="1" applyBorder="1" applyAlignment="1">
      <alignment vertical="center"/>
    </xf>
    <xf numFmtId="3" fontId="19" fillId="0" borderId="1" xfId="0" applyNumberFormat="1" applyFont="1" applyFill="1" applyBorder="1" applyAlignment="1">
      <alignment vertical="center"/>
    </xf>
    <xf numFmtId="4" fontId="22" fillId="0" borderId="1" xfId="0" applyNumberFormat="1" applyFont="1" applyFill="1" applyBorder="1" applyAlignment="1">
      <alignment vertical="center"/>
    </xf>
    <xf numFmtId="4" fontId="22" fillId="5" borderId="1" xfId="1" applyNumberFormat="1" applyFont="1" applyFill="1" applyBorder="1" applyAlignment="1">
      <alignment vertical="center"/>
    </xf>
    <xf numFmtId="164" fontId="22" fillId="0" borderId="0" xfId="1" applyNumberFormat="1" applyFont="1" applyFill="1" applyBorder="1" applyAlignment="1">
      <alignment vertical="center"/>
    </xf>
    <xf numFmtId="0" fontId="20" fillId="0" borderId="3" xfId="1" applyFont="1" applyFill="1" applyBorder="1" applyAlignment="1">
      <alignment horizontal="center" vertical="center" wrapText="1"/>
    </xf>
    <xf numFmtId="3" fontId="10" fillId="0" borderId="1" xfId="0" applyNumberFormat="1" applyFont="1" applyFill="1" applyBorder="1" applyAlignment="1">
      <alignment horizontal="right" vertical="center"/>
    </xf>
    <xf numFmtId="2" fontId="21" fillId="0" borderId="1" xfId="0" applyNumberFormat="1" applyFont="1" applyFill="1" applyBorder="1" applyAlignment="1">
      <alignment horizontal="right" vertical="center"/>
    </xf>
    <xf numFmtId="3" fontId="19" fillId="0" borderId="1" xfId="0" applyNumberFormat="1" applyFont="1" applyFill="1" applyBorder="1" applyAlignment="1">
      <alignment horizontal="right" vertical="center"/>
    </xf>
    <xf numFmtId="2" fontId="22" fillId="0" borderId="1" xfId="0" applyNumberFormat="1" applyFont="1" applyFill="1" applyBorder="1" applyAlignment="1">
      <alignment horizontal="right" vertical="center"/>
    </xf>
    <xf numFmtId="3" fontId="10" fillId="0" borderId="1" xfId="0" applyNumberFormat="1" applyFont="1" applyFill="1" applyBorder="1" applyAlignment="1">
      <alignment vertical="center"/>
    </xf>
    <xf numFmtId="4" fontId="21" fillId="0" borderId="1" xfId="0" applyNumberFormat="1" applyFont="1" applyFill="1" applyBorder="1" applyAlignment="1">
      <alignment vertical="center"/>
    </xf>
    <xf numFmtId="3" fontId="10" fillId="0" borderId="1" xfId="1" applyNumberFormat="1" applyFont="1" applyFill="1" applyBorder="1" applyAlignment="1">
      <alignment vertical="center" wrapText="1"/>
    </xf>
    <xf numFmtId="4" fontId="22" fillId="5" borderId="1" xfId="0" applyNumberFormat="1" applyFont="1" applyFill="1" applyBorder="1" applyAlignment="1">
      <alignment vertical="center"/>
    </xf>
    <xf numFmtId="3" fontId="19" fillId="5" borderId="1" xfId="1" applyNumberFormat="1" applyFont="1" applyFill="1" applyBorder="1" applyAlignment="1">
      <alignment vertical="center" wrapText="1"/>
    </xf>
    <xf numFmtId="4" fontId="21" fillId="0" borderId="1" xfId="0" applyNumberFormat="1" applyFont="1" applyFill="1" applyBorder="1" applyAlignment="1">
      <alignment horizontal="right" vertical="center"/>
    </xf>
    <xf numFmtId="3" fontId="10" fillId="0" borderId="1" xfId="1" applyNumberFormat="1" applyFont="1" applyFill="1" applyBorder="1" applyAlignment="1">
      <alignment horizontal="right" vertical="center" wrapText="1"/>
    </xf>
    <xf numFmtId="3" fontId="19" fillId="5" borderId="1" xfId="0" applyNumberFormat="1" applyFont="1" applyFill="1" applyBorder="1" applyAlignment="1">
      <alignment horizontal="right" vertical="center"/>
    </xf>
    <xf numFmtId="3" fontId="19" fillId="5" borderId="1" xfId="1" applyNumberFormat="1" applyFont="1" applyFill="1" applyBorder="1" applyAlignment="1">
      <alignment horizontal="right" vertical="center" wrapText="1"/>
    </xf>
    <xf numFmtId="3" fontId="10" fillId="0" borderId="1" xfId="4" applyNumberFormat="1" applyFont="1" applyFill="1" applyBorder="1" applyAlignment="1">
      <alignment vertical="center"/>
    </xf>
    <xf numFmtId="3" fontId="19" fillId="0" borderId="1" xfId="4" applyNumberFormat="1" applyFont="1" applyFill="1" applyBorder="1" applyAlignment="1">
      <alignment vertical="center"/>
    </xf>
    <xf numFmtId="3" fontId="10" fillId="0" borderId="1" xfId="7" applyNumberFormat="1" applyFont="1" applyBorder="1" applyAlignment="1">
      <alignment vertical="center"/>
    </xf>
    <xf numFmtId="2" fontId="22" fillId="5" borderId="1" xfId="0" applyNumberFormat="1" applyFont="1" applyFill="1" applyBorder="1" applyAlignment="1">
      <alignment vertical="center"/>
    </xf>
    <xf numFmtId="3" fontId="10" fillId="0" borderId="1" xfId="0" applyNumberFormat="1" applyFont="1" applyBorder="1" applyAlignment="1">
      <alignment vertical="center"/>
    </xf>
    <xf numFmtId="2" fontId="21" fillId="0" borderId="1" xfId="0" applyNumberFormat="1" applyFont="1" applyBorder="1" applyAlignment="1">
      <alignment vertical="center"/>
    </xf>
    <xf numFmtId="3" fontId="10" fillId="0" borderId="1" xfId="3" applyNumberFormat="1" applyFont="1" applyFill="1" applyBorder="1" applyAlignment="1">
      <alignment vertical="center"/>
    </xf>
    <xf numFmtId="0" fontId="25" fillId="0" borderId="0" xfId="0" applyFont="1" applyAlignment="1">
      <alignment vertical="center"/>
    </xf>
    <xf numFmtId="0" fontId="25" fillId="0" borderId="0" xfId="0" applyFont="1" applyFill="1" applyAlignment="1">
      <alignment horizontal="right" vertical="center"/>
    </xf>
    <xf numFmtId="0" fontId="25" fillId="3" borderId="0" xfId="0" applyFont="1" applyFill="1" applyAlignment="1">
      <alignment horizontal="right" vertical="center"/>
    </xf>
    <xf numFmtId="0" fontId="25" fillId="0" borderId="0" xfId="0" applyFont="1" applyAlignment="1">
      <alignment horizontal="left" vertical="center"/>
    </xf>
    <xf numFmtId="0" fontId="25" fillId="0" borderId="0" xfId="0" applyFont="1" applyBorder="1">
      <alignment horizontal="right" indent="3"/>
    </xf>
    <xf numFmtId="4" fontId="22" fillId="6" borderId="1" xfId="0" applyNumberFormat="1" applyFont="1" applyFill="1" applyBorder="1" applyAlignment="1"/>
    <xf numFmtId="0" fontId="0" fillId="0" borderId="0" xfId="0" applyFont="1" applyAlignment="1">
      <alignment horizontal="left" wrapText="1"/>
    </xf>
    <xf numFmtId="0" fontId="25" fillId="0" borderId="1" xfId="0" applyFont="1" applyBorder="1" applyAlignment="1">
      <alignment horizontal="left" vertical="center" wrapText="1" justifyLastLine="1"/>
    </xf>
    <xf numFmtId="0" fontId="28" fillId="6" borderId="1" xfId="0" applyFont="1" applyFill="1" applyBorder="1" applyAlignment="1">
      <alignment horizontal="left"/>
    </xf>
    <xf numFmtId="0" fontId="20" fillId="8" borderId="0" xfId="0" applyFont="1" applyFill="1" applyBorder="1" applyAlignment="1">
      <alignment vertical="center"/>
    </xf>
    <xf numFmtId="0" fontId="7" fillId="0" borderId="0" xfId="0" applyFont="1" applyFill="1" applyBorder="1" applyAlignment="1">
      <alignment horizontal="left" vertical="center"/>
    </xf>
    <xf numFmtId="0" fontId="10" fillId="0" borderId="0" xfId="0" applyFont="1" applyFill="1" applyBorder="1" applyAlignment="1">
      <alignment vertical="center"/>
    </xf>
    <xf numFmtId="0" fontId="30" fillId="0" borderId="0" xfId="0" applyFont="1" applyBorder="1" applyAlignment="1">
      <alignment horizontal="right" vertical="center" wrapText="1" indent="1"/>
    </xf>
    <xf numFmtId="3" fontId="10" fillId="0" borderId="0" xfId="0" applyNumberFormat="1" applyFont="1" applyBorder="1" applyAlignment="1">
      <alignment vertical="center"/>
    </xf>
    <xf numFmtId="2" fontId="21" fillId="0" borderId="0" xfId="0" applyNumberFormat="1" applyFont="1" applyBorder="1" applyAlignment="1">
      <alignment vertical="center"/>
    </xf>
    <xf numFmtId="0" fontId="26" fillId="0" borderId="1" xfId="6" applyFont="1" applyBorder="1" applyAlignment="1">
      <alignment horizontal="left" vertical="center" wrapText="1" indent="1"/>
    </xf>
    <xf numFmtId="3" fontId="26" fillId="0" borderId="1" xfId="6" applyNumberFormat="1" applyFont="1" applyBorder="1" applyAlignment="1">
      <alignment horizontal="right" vertical="center" indent="1"/>
    </xf>
    <xf numFmtId="3" fontId="19" fillId="5" borderId="1" xfId="0" applyNumberFormat="1" applyFont="1" applyFill="1" applyBorder="1" applyAlignment="1">
      <alignment horizontal="right" vertical="center" indent="1"/>
    </xf>
    <xf numFmtId="0" fontId="25" fillId="5" borderId="0" xfId="0" applyFont="1" applyFill="1" applyAlignment="1">
      <alignment horizontal="right" vertical="center"/>
    </xf>
    <xf numFmtId="2" fontId="21" fillId="0" borderId="1" xfId="0" applyNumberFormat="1" applyFont="1" applyFill="1" applyBorder="1" applyAlignment="1">
      <alignment horizontal="right" vertical="center" indent="1"/>
    </xf>
    <xf numFmtId="2" fontId="22" fillId="5" borderId="1" xfId="0" applyNumberFormat="1" applyFont="1" applyFill="1" applyBorder="1" applyAlignment="1">
      <alignment horizontal="right" vertical="center" indent="1"/>
    </xf>
    <xf numFmtId="0" fontId="14" fillId="0" borderId="0" xfId="0" applyFont="1" applyFill="1" applyBorder="1" applyAlignment="1"/>
    <xf numFmtId="0" fontId="1" fillId="0" borderId="0" xfId="0" applyFont="1" applyFill="1" applyBorder="1">
      <alignment horizontal="right" indent="3"/>
    </xf>
    <xf numFmtId="0" fontId="25" fillId="0" borderId="0" xfId="0" applyFont="1" applyFill="1" applyBorder="1" applyAlignment="1">
      <alignment horizontal="left"/>
    </xf>
    <xf numFmtId="2" fontId="33" fillId="9" borderId="1" xfId="0" applyNumberFormat="1" applyFont="1" applyFill="1" applyBorder="1" applyAlignment="1"/>
    <xf numFmtId="2" fontId="34" fillId="0" borderId="1" xfId="0" applyNumberFormat="1" applyFont="1" applyBorder="1" applyAlignment="1"/>
    <xf numFmtId="2" fontId="33" fillId="5" borderId="1" xfId="0" applyNumberFormat="1" applyFont="1" applyFill="1" applyBorder="1" applyAlignment="1"/>
    <xf numFmtId="0" fontId="6" fillId="7" borderId="1" xfId="0" applyFont="1" applyFill="1" applyBorder="1" applyAlignment="1">
      <alignment horizontal="left"/>
    </xf>
    <xf numFmtId="0" fontId="6" fillId="7" borderId="1" xfId="0" applyNumberFormat="1" applyFont="1" applyFill="1" applyBorder="1" applyAlignment="1"/>
    <xf numFmtId="0" fontId="7" fillId="0" borderId="1" xfId="0" applyFont="1" applyBorder="1" applyAlignment="1">
      <alignment horizontal="left" indent="1"/>
    </xf>
    <xf numFmtId="0" fontId="7" fillId="0" borderId="1" xfId="0" applyNumberFormat="1" applyFont="1" applyBorder="1" applyAlignment="1"/>
    <xf numFmtId="0" fontId="6" fillId="5" borderId="1" xfId="0" applyNumberFormat="1" applyFont="1" applyFill="1" applyBorder="1" applyAlignment="1"/>
    <xf numFmtId="0" fontId="6" fillId="5" borderId="1" xfId="0" applyFont="1" applyFill="1" applyBorder="1" applyAlignment="1">
      <alignment horizontal="center"/>
    </xf>
    <xf numFmtId="0" fontId="0" fillId="8" borderId="0" xfId="0" applyFont="1" applyFill="1" applyBorder="1" applyAlignment="1">
      <alignment horizontal="left" indent="1"/>
    </xf>
    <xf numFmtId="2" fontId="34" fillId="8" borderId="0" xfId="0" applyNumberFormat="1" applyFont="1" applyFill="1" applyBorder="1" applyAlignment="1"/>
    <xf numFmtId="0" fontId="4" fillId="10" borderId="0" xfId="0" applyFont="1" applyFill="1" applyBorder="1" applyAlignment="1">
      <alignment horizontal="left"/>
    </xf>
    <xf numFmtId="2" fontId="33" fillId="8" borderId="0" xfId="0" applyNumberFormat="1" applyFont="1" applyFill="1" applyBorder="1" applyAlignment="1"/>
    <xf numFmtId="0" fontId="4" fillId="10" borderId="0" xfId="0" applyFont="1" applyFill="1" applyBorder="1" applyAlignment="1">
      <alignment horizontal="center"/>
    </xf>
    <xf numFmtId="0" fontId="4" fillId="8" borderId="0" xfId="0" applyFont="1" applyFill="1" applyBorder="1" applyAlignment="1"/>
    <xf numFmtId="0" fontId="10" fillId="0" borderId="0" xfId="0" applyFont="1" applyFill="1" applyBorder="1" applyAlignment="1">
      <alignment horizontal="left" vertical="center"/>
    </xf>
    <xf numFmtId="0" fontId="4" fillId="7" borderId="1" xfId="0" applyFont="1" applyFill="1" applyBorder="1" applyAlignment="1">
      <alignment horizontal="left"/>
    </xf>
    <xf numFmtId="0" fontId="4" fillId="7" borderId="1" xfId="0" applyNumberFormat="1" applyFont="1" applyFill="1" applyBorder="1" applyAlignment="1"/>
    <xf numFmtId="0" fontId="0" fillId="0" borderId="1" xfId="0" applyFont="1" applyBorder="1" applyAlignment="1">
      <alignment horizontal="left" indent="1"/>
    </xf>
    <xf numFmtId="0" fontId="0" fillId="0" borderId="1" xfId="0" applyNumberFormat="1" applyFont="1" applyBorder="1" applyAlignment="1"/>
    <xf numFmtId="0" fontId="4" fillId="5" borderId="1" xfId="0" applyFont="1" applyFill="1" applyBorder="1" applyAlignment="1">
      <alignment horizontal="center"/>
    </xf>
    <xf numFmtId="0" fontId="4" fillId="5" borderId="1" xfId="0" applyNumberFormat="1" applyFont="1" applyFill="1" applyBorder="1" applyAlignment="1"/>
    <xf numFmtId="2" fontId="33" fillId="7" borderId="1" xfId="0" applyNumberFormat="1" applyFont="1" applyFill="1" applyBorder="1" applyAlignment="1"/>
    <xf numFmtId="2" fontId="34" fillId="10" borderId="1" xfId="0" applyNumberFormat="1" applyFont="1" applyFill="1" applyBorder="1" applyAlignment="1"/>
    <xf numFmtId="2" fontId="33" fillId="10" borderId="1" xfId="0" applyNumberFormat="1" applyFont="1" applyFill="1" applyBorder="1" applyAlignment="1"/>
    <xf numFmtId="2" fontId="33" fillId="6" borderId="1" xfId="0" applyNumberFormat="1" applyFont="1" applyFill="1" applyBorder="1" applyAlignment="1"/>
    <xf numFmtId="0" fontId="4" fillId="10" borderId="1" xfId="0" applyNumberFormat="1" applyFont="1" applyFill="1" applyBorder="1" applyAlignment="1"/>
    <xf numFmtId="0" fontId="36" fillId="0" borderId="1" xfId="2" applyFont="1" applyFill="1" applyBorder="1" applyAlignment="1">
      <alignment horizontal="left" vertical="center" indent="3"/>
    </xf>
    <xf numFmtId="0" fontId="37" fillId="0" borderId="0" xfId="0" applyFont="1" applyFill="1" applyBorder="1" applyAlignment="1">
      <alignment horizontal="left" indent="3"/>
    </xf>
    <xf numFmtId="0" fontId="38" fillId="0" borderId="1" xfId="2" applyFont="1" applyFill="1" applyBorder="1" applyAlignment="1">
      <alignment horizontal="left" vertical="center" indent="3"/>
    </xf>
    <xf numFmtId="0" fontId="37" fillId="0" borderId="0" xfId="0" applyFont="1" applyFill="1" applyBorder="1" applyAlignment="1">
      <alignment horizontal="left" vertical="center" indent="3"/>
    </xf>
    <xf numFmtId="0" fontId="36" fillId="0" borderId="1" xfId="2" applyFont="1" applyBorder="1" applyAlignment="1">
      <alignment horizontal="left" vertical="center" wrapText="1" indent="3"/>
    </xf>
    <xf numFmtId="0" fontId="37" fillId="0" borderId="0" xfId="0" applyFont="1" applyFill="1" applyBorder="1" applyAlignment="1">
      <alignment horizontal="left" vertical="center" wrapText="1" indent="3"/>
    </xf>
    <xf numFmtId="0" fontId="36" fillId="0" borderId="1" xfId="2" applyFont="1" applyFill="1" applyBorder="1" applyAlignment="1">
      <alignment horizontal="left" vertical="center" wrapText="1" indent="3"/>
    </xf>
    <xf numFmtId="0" fontId="36" fillId="0" borderId="0" xfId="0" applyFont="1" applyFill="1" applyBorder="1" applyAlignment="1">
      <alignment horizontal="left" vertical="center" indent="3"/>
    </xf>
    <xf numFmtId="0" fontId="36" fillId="0" borderId="0" xfId="0" applyFont="1" applyFill="1" applyBorder="1" applyAlignment="1">
      <alignment horizontal="left" vertical="center" indent="1"/>
    </xf>
    <xf numFmtId="0" fontId="37" fillId="0" borderId="0" xfId="0" applyFont="1" applyFill="1" applyBorder="1" applyAlignment="1">
      <alignment horizontal="left" vertical="center" indent="1"/>
    </xf>
    <xf numFmtId="0" fontId="16" fillId="11" borderId="0" xfId="0" applyFont="1" applyFill="1" applyAlignment="1">
      <alignment horizontal="left" vertical="center"/>
    </xf>
    <xf numFmtId="0" fontId="15" fillId="11" borderId="0" xfId="0" applyFont="1" applyFill="1" applyBorder="1" applyAlignment="1">
      <alignment vertical="center"/>
    </xf>
    <xf numFmtId="0" fontId="16" fillId="11" borderId="0" xfId="0" applyFont="1" applyFill="1" applyBorder="1">
      <alignment horizontal="right" indent="3"/>
    </xf>
    <xf numFmtId="0" fontId="16" fillId="11" borderId="0" xfId="0" applyFont="1" applyFill="1" applyBorder="1" applyAlignment="1">
      <alignment horizontal="left" vertical="center"/>
    </xf>
    <xf numFmtId="0" fontId="15" fillId="11" borderId="0" xfId="0" applyFont="1" applyFill="1" applyBorder="1" applyAlignment="1">
      <alignment horizontal="justify" vertical="center"/>
    </xf>
    <xf numFmtId="0" fontId="12" fillId="11" borderId="0" xfId="0" applyFont="1" applyFill="1" applyBorder="1">
      <alignment horizontal="right" indent="3"/>
    </xf>
    <xf numFmtId="0" fontId="20" fillId="11" borderId="1" xfId="1" applyFont="1" applyFill="1" applyBorder="1" applyAlignment="1">
      <alignment horizontal="center" vertical="center" wrapText="1"/>
    </xf>
    <xf numFmtId="0" fontId="12" fillId="11" borderId="0" xfId="0" applyFont="1" applyFill="1">
      <alignment horizontal="right" indent="3"/>
    </xf>
    <xf numFmtId="0" fontId="20" fillId="11" borderId="1" xfId="0" applyFont="1" applyFill="1" applyBorder="1" applyAlignment="1">
      <alignment horizontal="center" vertical="center"/>
    </xf>
    <xf numFmtId="0" fontId="23" fillId="11" borderId="1" xfId="0" applyFont="1" applyFill="1" applyBorder="1" applyAlignment="1">
      <alignment horizontal="center" vertical="center"/>
    </xf>
    <xf numFmtId="0" fontId="7" fillId="11" borderId="0" xfId="0" applyFont="1" applyFill="1" applyBorder="1">
      <alignment horizontal="right" indent="3"/>
    </xf>
    <xf numFmtId="0" fontId="0" fillId="11" borderId="0" xfId="0" applyFont="1" applyFill="1">
      <alignment horizontal="right" indent="3"/>
    </xf>
    <xf numFmtId="0" fontId="15" fillId="11" borderId="0" xfId="0" applyFont="1" applyFill="1" applyAlignment="1">
      <alignment horizontal="left" vertical="center"/>
    </xf>
    <xf numFmtId="0" fontId="20" fillId="11" borderId="1" xfId="0" applyNumberFormat="1" applyFont="1" applyFill="1" applyBorder="1" applyAlignment="1">
      <alignment horizontal="center" vertical="center"/>
    </xf>
    <xf numFmtId="0" fontId="20" fillId="11" borderId="1" xfId="0" quotePrefix="1" applyNumberFormat="1" applyFont="1" applyFill="1" applyBorder="1" applyAlignment="1">
      <alignment horizontal="center" vertical="center"/>
    </xf>
    <xf numFmtId="0" fontId="20" fillId="11" borderId="5" xfId="0" applyFont="1" applyFill="1" applyBorder="1" applyAlignment="1">
      <alignment horizontal="center" vertical="center"/>
    </xf>
    <xf numFmtId="0" fontId="16" fillId="11" borderId="0" xfId="0" applyFont="1" applyFill="1" applyAlignment="1">
      <alignment horizontal="left" indent="3"/>
    </xf>
    <xf numFmtId="3" fontId="20" fillId="11" borderId="1" xfId="0" applyNumberFormat="1" applyFont="1" applyFill="1" applyBorder="1" applyAlignment="1">
      <alignment horizontal="center" vertical="center"/>
    </xf>
    <xf numFmtId="0" fontId="20" fillId="12" borderId="1" xfId="0" applyFont="1" applyFill="1" applyBorder="1" applyAlignment="1">
      <alignment horizontal="center"/>
    </xf>
    <xf numFmtId="0" fontId="25" fillId="11" borderId="1" xfId="0" applyFont="1" applyFill="1" applyBorder="1" applyAlignment="1">
      <alignment horizontal="center"/>
    </xf>
    <xf numFmtId="0" fontId="20" fillId="11" borderId="1" xfId="0" applyFont="1" applyFill="1" applyBorder="1" applyAlignment="1">
      <alignment horizontal="center"/>
    </xf>
    <xf numFmtId="0" fontId="7" fillId="11" borderId="0" xfId="0" applyFont="1" applyFill="1">
      <alignment horizontal="right" indent="3"/>
    </xf>
    <xf numFmtId="0" fontId="13" fillId="0" borderId="0" xfId="0" applyFont="1" applyBorder="1" applyAlignment="1">
      <alignment horizontal="right" vertical="top" wrapText="1"/>
    </xf>
    <xf numFmtId="0" fontId="0" fillId="11" borderId="0" xfId="0" applyFill="1" applyBorder="1">
      <alignment horizontal="right" indent="3"/>
    </xf>
    <xf numFmtId="0" fontId="39" fillId="0" borderId="0" xfId="0" applyFont="1" applyAlignment="1">
      <alignment horizontal="left" vertical="top" wrapText="1"/>
    </xf>
    <xf numFmtId="0" fontId="20" fillId="11" borderId="1" xfId="1" applyFont="1" applyFill="1" applyBorder="1" applyAlignment="1">
      <alignment horizontal="center" vertical="center" wrapText="1"/>
    </xf>
    <xf numFmtId="0" fontId="15" fillId="11" borderId="0" xfId="0" applyFont="1" applyFill="1" applyBorder="1" applyAlignment="1">
      <alignment horizontal="left" vertical="center" indent="2"/>
    </xf>
    <xf numFmtId="0" fontId="10" fillId="0" borderId="0" xfId="0" applyFont="1" applyFill="1" applyBorder="1" applyAlignment="1">
      <alignment vertical="center"/>
    </xf>
    <xf numFmtId="0" fontId="20" fillId="11" borderId="6" xfId="0" applyFont="1" applyFill="1" applyBorder="1" applyAlignment="1">
      <alignment horizontal="center" vertical="center"/>
    </xf>
    <xf numFmtId="0" fontId="20" fillId="11" borderId="8" xfId="0" applyFont="1" applyFill="1" applyBorder="1" applyAlignment="1">
      <alignment horizontal="center" vertical="center"/>
    </xf>
    <xf numFmtId="0" fontId="20" fillId="11" borderId="4" xfId="0" applyFont="1" applyFill="1" applyBorder="1" applyAlignment="1">
      <alignment horizontal="center" vertical="center"/>
    </xf>
    <xf numFmtId="0" fontId="20" fillId="11" borderId="9" xfId="0" applyFont="1" applyFill="1" applyBorder="1" applyAlignment="1">
      <alignment horizontal="center" vertical="center"/>
    </xf>
    <xf numFmtId="0" fontId="20" fillId="11" borderId="2" xfId="0" applyFont="1" applyFill="1" applyBorder="1" applyAlignment="1">
      <alignment horizontal="center" vertical="center"/>
    </xf>
    <xf numFmtId="0" fontId="20" fillId="11" borderId="3" xfId="0" applyFont="1" applyFill="1" applyBorder="1" applyAlignment="1">
      <alignment horizontal="center" vertical="center"/>
    </xf>
    <xf numFmtId="0" fontId="20" fillId="11" borderId="2" xfId="1" applyFont="1" applyFill="1" applyBorder="1" applyAlignment="1">
      <alignment horizontal="center" vertical="center" wrapText="1"/>
    </xf>
    <xf numFmtId="0" fontId="20" fillId="11" borderId="10" xfId="1" applyFont="1" applyFill="1" applyBorder="1" applyAlignment="1">
      <alignment horizontal="center" vertical="center" wrapText="1"/>
    </xf>
    <xf numFmtId="0" fontId="15" fillId="11" borderId="0" xfId="0" applyFont="1" applyFill="1" applyAlignment="1">
      <alignment vertical="center"/>
    </xf>
    <xf numFmtId="0" fontId="23" fillId="11" borderId="1" xfId="0" applyFont="1" applyFill="1" applyBorder="1" applyAlignment="1">
      <alignment horizontal="center" vertical="center"/>
    </xf>
    <xf numFmtId="0" fontId="20" fillId="11" borderId="1" xfId="0" applyFont="1" applyFill="1" applyBorder="1" applyAlignment="1">
      <alignment horizontal="center" vertical="center"/>
    </xf>
    <xf numFmtId="0" fontId="4" fillId="0" borderId="0" xfId="0" applyFont="1" applyBorder="1" applyAlignment="1">
      <alignment horizontal="left" vertical="top" wrapText="1"/>
    </xf>
    <xf numFmtId="0" fontId="20" fillId="11" borderId="5" xfId="0" applyFont="1" applyFill="1" applyBorder="1" applyAlignment="1">
      <alignment horizontal="center" vertical="center"/>
    </xf>
    <xf numFmtId="0" fontId="10" fillId="0" borderId="0" xfId="0" applyFont="1" applyFill="1" applyBorder="1" applyAlignment="1">
      <alignment horizontal="left" vertical="center"/>
    </xf>
    <xf numFmtId="0" fontId="20" fillId="11" borderId="4" xfId="0" applyFont="1" applyFill="1" applyBorder="1" applyAlignment="1">
      <alignment horizontal="center" vertical="center" wrapText="1" justifyLastLine="1"/>
    </xf>
    <xf numFmtId="0" fontId="20" fillId="11" borderId="9" xfId="0" applyFont="1" applyFill="1" applyBorder="1" applyAlignment="1">
      <alignment horizontal="center" vertical="center" wrapText="1" justifyLastLine="1"/>
    </xf>
    <xf numFmtId="0" fontId="20" fillId="11" borderId="5" xfId="0" applyFont="1" applyFill="1" applyBorder="1" applyAlignment="1">
      <alignment horizontal="center" vertical="center" wrapText="1" justifyLastLine="1"/>
    </xf>
    <xf numFmtId="0" fontId="20" fillId="11" borderId="4" xfId="1" applyFont="1" applyFill="1" applyBorder="1" applyAlignment="1">
      <alignment horizontal="center" vertical="center" wrapText="1"/>
    </xf>
    <xf numFmtId="0" fontId="20" fillId="11" borderId="5" xfId="1" applyFont="1" applyFill="1" applyBorder="1" applyAlignment="1">
      <alignment horizontal="center" vertical="center" wrapText="1"/>
    </xf>
    <xf numFmtId="0" fontId="15" fillId="11" borderId="0" xfId="0" applyFont="1" applyFill="1" applyBorder="1" applyAlignment="1">
      <alignment horizontal="left" vertical="center"/>
    </xf>
    <xf numFmtId="0" fontId="15" fillId="11" borderId="0" xfId="0" applyFont="1" applyFill="1" applyAlignment="1">
      <alignment horizontal="left" vertical="center"/>
    </xf>
    <xf numFmtId="0" fontId="20" fillId="11" borderId="10" xfId="0" applyFont="1" applyFill="1" applyBorder="1" applyAlignment="1">
      <alignment horizontal="center" vertical="center"/>
    </xf>
    <xf numFmtId="0" fontId="20" fillId="11" borderId="4" xfId="0" applyFont="1" applyFill="1" applyBorder="1" applyAlignment="1">
      <alignment horizontal="center" vertical="distributed"/>
    </xf>
    <xf numFmtId="0" fontId="20" fillId="11" borderId="5" xfId="0" applyFont="1" applyFill="1" applyBorder="1" applyAlignment="1">
      <alignment horizontal="center" vertical="distributed"/>
    </xf>
    <xf numFmtId="0" fontId="25" fillId="0" borderId="0" xfId="0" applyFont="1" applyFill="1" applyBorder="1" applyAlignment="1">
      <alignment horizontal="left" vertical="center"/>
    </xf>
    <xf numFmtId="0" fontId="10" fillId="0" borderId="7" xfId="0" applyFont="1" applyFill="1" applyBorder="1" applyAlignment="1">
      <alignment vertical="center"/>
    </xf>
    <xf numFmtId="0" fontId="20" fillId="11" borderId="1" xfId="0" applyFont="1" applyFill="1" applyBorder="1" applyAlignment="1">
      <alignment horizontal="center" vertical="distributed"/>
    </xf>
    <xf numFmtId="0" fontId="20" fillId="11" borderId="2" xfId="0" applyFont="1" applyFill="1" applyBorder="1" applyAlignment="1">
      <alignment horizontal="center" vertical="center" wrapText="1"/>
    </xf>
    <xf numFmtId="0" fontId="20" fillId="11" borderId="10"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15" fillId="11" borderId="0" xfId="0" applyFont="1" applyFill="1" applyBorder="1" applyAlignment="1">
      <alignment vertical="center"/>
    </xf>
    <xf numFmtId="0" fontId="20" fillId="11" borderId="1" xfId="0" applyFont="1" applyFill="1" applyBorder="1" applyAlignment="1">
      <alignment horizontal="center" vertical="center" wrapText="1" justifyLastLine="1"/>
    </xf>
    <xf numFmtId="0" fontId="23" fillId="11" borderId="1" xfId="0" applyFont="1" applyFill="1" applyBorder="1" applyAlignment="1">
      <alignment horizontal="center" vertical="distributed" wrapText="1"/>
    </xf>
    <xf numFmtId="0" fontId="10" fillId="0" borderId="1" xfId="0" applyNumberFormat="1" applyFont="1" applyFill="1" applyBorder="1" applyAlignment="1">
      <alignment horizontal="center" vertical="center"/>
    </xf>
    <xf numFmtId="0" fontId="20" fillId="11" borderId="1" xfId="0" applyNumberFormat="1" applyFont="1" applyFill="1" applyBorder="1" applyAlignment="1">
      <alignment horizontal="center" vertical="center"/>
    </xf>
    <xf numFmtId="0" fontId="20" fillId="11" borderId="1" xfId="0" applyNumberFormat="1" applyFont="1" applyFill="1" applyBorder="1" applyAlignment="1">
      <alignment horizontal="center" vertical="center" wrapText="1"/>
    </xf>
    <xf numFmtId="0" fontId="23" fillId="11" borderId="4" xfId="0" applyFont="1" applyFill="1" applyBorder="1" applyAlignment="1">
      <alignment horizontal="center" vertical="center" wrapText="1" justifyLastLine="1"/>
    </xf>
    <xf numFmtId="0" fontId="23" fillId="11" borderId="5" xfId="0" applyFont="1" applyFill="1" applyBorder="1" applyAlignment="1">
      <alignment horizontal="center" vertical="center" wrapText="1" justifyLastLine="1"/>
    </xf>
    <xf numFmtId="0" fontId="20" fillId="11" borderId="14" xfId="0" applyFont="1" applyFill="1" applyBorder="1" applyAlignment="1">
      <alignment horizontal="center" vertical="center"/>
    </xf>
    <xf numFmtId="0" fontId="20" fillId="11" borderId="15" xfId="0" applyFont="1" applyFill="1" applyBorder="1" applyAlignment="1">
      <alignment horizontal="center" vertical="center"/>
    </xf>
    <xf numFmtId="0" fontId="7" fillId="0" borderId="0" xfId="0" applyFont="1" applyFill="1" applyBorder="1" applyAlignment="1">
      <alignment vertical="center"/>
    </xf>
    <xf numFmtId="0" fontId="0" fillId="0" borderId="0" xfId="0" applyFont="1" applyFill="1" applyBorder="1" applyAlignment="1">
      <alignment horizontal="left" vertical="center"/>
    </xf>
    <xf numFmtId="0" fontId="20" fillId="11" borderId="4"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32" fillId="0" borderId="0" xfId="0" applyFont="1" applyAlignment="1">
      <alignment horizontal="left" vertical="top" wrapText="1" indent="2"/>
    </xf>
    <xf numFmtId="0" fontId="25" fillId="0" borderId="0" xfId="0" applyFont="1" applyAlignment="1">
      <alignment horizontal="left" vertical="top" wrapText="1" indent="2"/>
    </xf>
    <xf numFmtId="0" fontId="20" fillId="11" borderId="11" xfId="0" applyFont="1" applyFill="1" applyBorder="1" applyAlignment="1">
      <alignment horizontal="center" vertical="center" wrapText="1"/>
    </xf>
    <xf numFmtId="0" fontId="20" fillId="11" borderId="12" xfId="0" applyFont="1" applyFill="1" applyBorder="1" applyAlignment="1">
      <alignment horizontal="center" vertical="center" wrapText="1"/>
    </xf>
    <xf numFmtId="0" fontId="20" fillId="11" borderId="13" xfId="0" applyFont="1" applyFill="1" applyBorder="1" applyAlignment="1">
      <alignment horizontal="center" vertical="center" wrapText="1"/>
    </xf>
    <xf numFmtId="0" fontId="20" fillId="11" borderId="14"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1" borderId="15" xfId="0" applyFont="1" applyFill="1" applyBorder="1" applyAlignment="1">
      <alignment horizontal="center" vertical="center" wrapText="1"/>
    </xf>
    <xf numFmtId="0" fontId="30" fillId="0" borderId="4" xfId="0" applyFont="1" applyBorder="1" applyAlignment="1">
      <alignment horizontal="left" vertical="center" wrapText="1" indent="1"/>
    </xf>
    <xf numFmtId="0" fontId="30" fillId="0" borderId="5" xfId="0" applyFont="1" applyBorder="1" applyAlignment="1">
      <alignment horizontal="left" vertical="center" wrapText="1" indent="1"/>
    </xf>
    <xf numFmtId="0" fontId="30" fillId="0" borderId="4" xfId="0" applyFont="1" applyBorder="1" applyAlignment="1">
      <alignment horizontal="right" vertical="center" wrapText="1" indent="1"/>
    </xf>
    <xf numFmtId="0" fontId="30" fillId="0" borderId="5" xfId="0" applyFont="1" applyBorder="1" applyAlignment="1">
      <alignment horizontal="right" vertical="center" wrapText="1" indent="1"/>
    </xf>
    <xf numFmtId="0" fontId="30" fillId="0" borderId="9" xfId="0" applyFont="1" applyBorder="1" applyAlignment="1">
      <alignment horizontal="left" vertical="center" wrapText="1" indent="1"/>
    </xf>
    <xf numFmtId="0" fontId="31" fillId="5" borderId="1" xfId="0" applyFont="1" applyFill="1" applyBorder="1" applyAlignment="1">
      <alignment horizontal="center" vertical="center" wrapText="1"/>
    </xf>
    <xf numFmtId="0" fontId="20" fillId="12" borderId="2" xfId="0" applyFont="1" applyFill="1" applyBorder="1" applyAlignment="1">
      <alignment horizontal="center" vertical="center"/>
    </xf>
    <xf numFmtId="0" fontId="20" fillId="12" borderId="3" xfId="0" applyFont="1" applyFill="1" applyBorder="1" applyAlignment="1">
      <alignment horizontal="center" vertical="center"/>
    </xf>
    <xf numFmtId="0" fontId="35" fillId="11" borderId="4" xfId="0" applyFont="1" applyFill="1" applyBorder="1" applyAlignment="1">
      <alignment horizontal="center"/>
    </xf>
    <xf numFmtId="0" fontId="35" fillId="11" borderId="9" xfId="0" applyFont="1" applyFill="1" applyBorder="1" applyAlignment="1">
      <alignment horizontal="center"/>
    </xf>
    <xf numFmtId="0" fontId="35" fillId="11" borderId="5" xfId="0" applyFont="1" applyFill="1" applyBorder="1" applyAlignment="1">
      <alignment horizontal="center"/>
    </xf>
    <xf numFmtId="0" fontId="25" fillId="11" borderId="4" xfId="0" applyFont="1" applyFill="1" applyBorder="1" applyAlignment="1">
      <alignment horizontal="center"/>
    </xf>
    <xf numFmtId="0" fontId="25" fillId="11" borderId="9" xfId="0" applyFont="1" applyFill="1" applyBorder="1" applyAlignment="1">
      <alignment horizontal="center"/>
    </xf>
    <xf numFmtId="0" fontId="25" fillId="11" borderId="5" xfId="0" applyFont="1" applyFill="1" applyBorder="1" applyAlignment="1">
      <alignment horizontal="center"/>
    </xf>
    <xf numFmtId="0" fontId="20" fillId="11" borderId="4" xfId="0" applyFont="1" applyFill="1" applyBorder="1" applyAlignment="1">
      <alignment horizontal="center"/>
    </xf>
    <xf numFmtId="0" fontId="20" fillId="11" borderId="9" xfId="0" applyFont="1" applyFill="1" applyBorder="1" applyAlignment="1">
      <alignment horizontal="center"/>
    </xf>
    <xf numFmtId="0" fontId="20" fillId="11" borderId="5" xfId="0" applyFont="1" applyFill="1" applyBorder="1" applyAlignment="1">
      <alignment horizontal="center"/>
    </xf>
    <xf numFmtId="3" fontId="20" fillId="11" borderId="1" xfId="0" applyNumberFormat="1" applyFont="1" applyFill="1" applyBorder="1" applyAlignment="1">
      <alignment horizontal="center" vertical="center"/>
    </xf>
    <xf numFmtId="0" fontId="20" fillId="11" borderId="1" xfId="0" applyFont="1" applyFill="1" applyBorder="1" applyAlignment="1">
      <alignment horizontal="center"/>
    </xf>
    <xf numFmtId="0" fontId="20" fillId="12" borderId="1" xfId="0" applyFont="1" applyFill="1" applyBorder="1" applyAlignment="1">
      <alignment horizontal="center" vertical="center"/>
    </xf>
    <xf numFmtId="3" fontId="20" fillId="11" borderId="2" xfId="0" applyNumberFormat="1" applyFont="1" applyFill="1" applyBorder="1" applyAlignment="1">
      <alignment horizontal="center" vertical="center"/>
    </xf>
    <xf numFmtId="3" fontId="20" fillId="11" borderId="3" xfId="0" applyNumberFormat="1" applyFont="1" applyFill="1" applyBorder="1" applyAlignment="1">
      <alignment horizontal="center" vertical="center"/>
    </xf>
    <xf numFmtId="0" fontId="20" fillId="11" borderId="1" xfId="3" applyFont="1" applyFill="1" applyBorder="1" applyAlignment="1">
      <alignment horizontal="center" vertical="center" wrapText="1"/>
    </xf>
  </cellXfs>
  <cellStyles count="9">
    <cellStyle name="Hipervínculo" xfId="2" builtinId="8"/>
    <cellStyle name="Normal" xfId="0" builtinId="0" customBuiltin="1"/>
    <cellStyle name="Normal_Género" xfId="3" xr:uid="{00000000-0005-0000-0000-000002000000}"/>
    <cellStyle name="Normal_Hoja3" xfId="1" xr:uid="{00000000-0005-0000-0000-000003000000}"/>
    <cellStyle name="Normal_Hoja5" xfId="8" xr:uid="{00000000-0005-0000-0000-000004000000}"/>
    <cellStyle name="Normal_Hoja7" xfId="4" xr:uid="{00000000-0005-0000-0000-000005000000}"/>
    <cellStyle name="Normal_Inscr_modalidad" xfId="6" xr:uid="{00000000-0005-0000-0000-000006000000}"/>
    <cellStyle name="Normal_Inscr_nivel" xfId="5" xr:uid="{00000000-0005-0000-0000-000007000000}"/>
    <cellStyle name="Normal_Inscr_rangoetario" xfId="7" xr:uid="{00000000-0005-0000-0000-000008000000}"/>
  </cellStyles>
  <dxfs count="0"/>
  <tableStyles count="1" defaultTableStyle="INAP 1" defaultPivotStyle="PivotStyleMedium9">
    <tableStyle name="INAP 1" pivot="0" count="1" xr9:uid="{00000000-0011-0000-FFFF-FFFF00000000}">
      <tableStyleElement type="firstColumnStripe" size="3"/>
    </tableStyle>
  </tableStyles>
  <colors>
    <mruColors>
      <color rgb="FFA5A6A6"/>
      <color rgb="FF9283BE"/>
      <color rgb="FF50B8B1"/>
      <color rgb="FFD7DF23"/>
      <color rgb="FFF79420"/>
      <color rgb="FF3BBCD8"/>
      <color rgb="FFEE4C99"/>
      <color rgb="FFFFD100"/>
      <color rgb="FF7A6DA0"/>
      <color rgb="FFEE3D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1" Type="http://schemas.openxmlformats.org/officeDocument/2006/relationships/hyperlink" Target="#'C8'!A1"/></Relationships>
</file>

<file path=xl/drawings/_rels/drawing3.xml.rels><?xml version="1.0" encoding="UTF-8" standalone="yes"?>
<Relationships xmlns="http://schemas.openxmlformats.org/package/2006/relationships"><Relationship Id="rId1" Type="http://schemas.openxmlformats.org/officeDocument/2006/relationships/hyperlink" Target="#'C8'!A1"/></Relationships>
</file>

<file path=xl/drawings/_rels/drawing4.xml.rels><?xml version="1.0" encoding="UTF-8" standalone="yes"?>
<Relationships xmlns="http://schemas.openxmlformats.org/package/2006/relationships"><Relationship Id="rId1" Type="http://schemas.openxmlformats.org/officeDocument/2006/relationships/hyperlink" Target="#'C8'!A1"/></Relationships>
</file>

<file path=xl/drawings/drawing1.xml><?xml version="1.0" encoding="utf-8"?>
<xdr:wsDr xmlns:xdr="http://schemas.openxmlformats.org/drawingml/2006/spreadsheetDrawing" xmlns:a="http://schemas.openxmlformats.org/drawingml/2006/main">
  <xdr:twoCellAnchor>
    <xdr:from>
      <xdr:col>16</xdr:col>
      <xdr:colOff>0</xdr:colOff>
      <xdr:row>2</xdr:row>
      <xdr:rowOff>25402</xdr:rowOff>
    </xdr:from>
    <xdr:to>
      <xdr:col>16</xdr:col>
      <xdr:colOff>0</xdr:colOff>
      <xdr:row>3</xdr:row>
      <xdr:rowOff>185421</xdr:rowOff>
    </xdr:to>
    <xdr:sp macro="" textlink="">
      <xdr:nvSpPr>
        <xdr:cNvPr id="4" name="Triángulo 3">
          <a:hlinkClick xmlns:r="http://schemas.openxmlformats.org/officeDocument/2006/relationships" r:id="rId1"/>
          <a:extLst>
            <a:ext uri="{FF2B5EF4-FFF2-40B4-BE49-F238E27FC236}">
              <a16:creationId xmlns:a16="http://schemas.microsoft.com/office/drawing/2014/main" id="{8156234B-0D43-9141-833F-5A921FA91B6C}"/>
            </a:ext>
          </a:extLst>
        </xdr:cNvPr>
        <xdr:cNvSpPr/>
      </xdr:nvSpPr>
      <xdr:spPr>
        <a:xfrm rot="5400000">
          <a:off x="13032740" y="581662"/>
          <a:ext cx="350519" cy="0"/>
        </a:xfrm>
        <a:prstGeom prst="triangle">
          <a:avLst/>
        </a:prstGeom>
        <a:solidFill>
          <a:srgbClr val="9283BE">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1</xdr:col>
      <xdr:colOff>152400</xdr:colOff>
      <xdr:row>20</xdr:row>
      <xdr:rowOff>139699</xdr:rowOff>
    </xdr:from>
    <xdr:to>
      <xdr:col>15</xdr:col>
      <xdr:colOff>495300</xdr:colOff>
      <xdr:row>24</xdr:row>
      <xdr:rowOff>146078</xdr:rowOff>
    </xdr:to>
    <xdr:sp macro="" textlink="">
      <xdr:nvSpPr>
        <xdr:cNvPr id="7" name="CuadroTexto 6">
          <a:extLst>
            <a:ext uri="{FF2B5EF4-FFF2-40B4-BE49-F238E27FC236}">
              <a16:creationId xmlns:a16="http://schemas.microsoft.com/office/drawing/2014/main" id="{532CB888-5651-2C4D-BF74-AB22E4269EE8}"/>
            </a:ext>
          </a:extLst>
        </xdr:cNvPr>
        <xdr:cNvSpPr txBox="1"/>
      </xdr:nvSpPr>
      <xdr:spPr>
        <a:xfrm>
          <a:off x="977900" y="3949699"/>
          <a:ext cx="11899900" cy="768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_tradnl" sz="6600" b="0" i="0">
              <a:solidFill>
                <a:schemeClr val="bg1"/>
              </a:solidFill>
              <a:latin typeface="Calibri Light" panose="020F0302020204030204" pitchFamily="34" charset="0"/>
              <a:cs typeface="Calibri Light" panose="020F0302020204030204" pitchFamily="34" charset="0"/>
            </a:rPr>
            <a:t>1.2021  Primer cuatrimestre 2021</a:t>
          </a:r>
        </a:p>
      </xdr:txBody>
    </xdr:sp>
    <xdr:clientData/>
  </xdr:twoCellAnchor>
  <xdr:twoCellAnchor>
    <xdr:from>
      <xdr:col>1</xdr:col>
      <xdr:colOff>266700</xdr:colOff>
      <xdr:row>19</xdr:row>
      <xdr:rowOff>50800</xdr:rowOff>
    </xdr:from>
    <xdr:to>
      <xdr:col>15</xdr:col>
      <xdr:colOff>0</xdr:colOff>
      <xdr:row>19</xdr:row>
      <xdr:rowOff>50800</xdr:rowOff>
    </xdr:to>
    <xdr:cxnSp macro="">
      <xdr:nvCxnSpPr>
        <xdr:cNvPr id="8" name="Conector recto 7">
          <a:extLst>
            <a:ext uri="{FF2B5EF4-FFF2-40B4-BE49-F238E27FC236}">
              <a16:creationId xmlns:a16="http://schemas.microsoft.com/office/drawing/2014/main" id="{F4F88433-F503-2B42-8E04-C2CFF516FBB1}"/>
            </a:ext>
          </a:extLst>
        </xdr:cNvPr>
        <xdr:cNvCxnSpPr/>
      </xdr:nvCxnSpPr>
      <xdr:spPr>
        <a:xfrm>
          <a:off x="1092200" y="3670300"/>
          <a:ext cx="11290300" cy="0"/>
        </a:xfrm>
        <a:prstGeom prst="line">
          <a:avLst/>
        </a:prstGeom>
        <a:ln w="12700">
          <a:solidFill>
            <a:schemeClr val="bg1">
              <a:alpha val="51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14</xdr:col>
      <xdr:colOff>0</xdr:colOff>
      <xdr:row>29</xdr:row>
      <xdr:rowOff>215900</xdr:rowOff>
    </xdr:to>
    <xdr:pic>
      <xdr:nvPicPr>
        <xdr:cNvPr id="5" name="Imagen 4">
          <a:extLst>
            <a:ext uri="{FF2B5EF4-FFF2-40B4-BE49-F238E27FC236}">
              <a16:creationId xmlns:a16="http://schemas.microsoft.com/office/drawing/2014/main" id="{62D42313-9414-EA4C-9C7C-32B05C4601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1480800" cy="5740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3347</xdr:colOff>
      <xdr:row>0</xdr:row>
      <xdr:rowOff>475662</xdr:rowOff>
    </xdr:from>
    <xdr:to>
      <xdr:col>8</xdr:col>
      <xdr:colOff>3347</xdr:colOff>
      <xdr:row>0</xdr:row>
      <xdr:rowOff>826181</xdr:rowOff>
    </xdr:to>
    <xdr:sp macro="" textlink="">
      <xdr:nvSpPr>
        <xdr:cNvPr id="6" name="Triángulo 5">
          <a:hlinkClick xmlns:r="http://schemas.openxmlformats.org/officeDocument/2006/relationships" r:id="rId1"/>
          <a:extLst>
            <a:ext uri="{FF2B5EF4-FFF2-40B4-BE49-F238E27FC236}">
              <a16:creationId xmlns:a16="http://schemas.microsoft.com/office/drawing/2014/main" id="{F9337BF4-CB15-834C-99FE-5BD78EA7828E}"/>
            </a:ext>
          </a:extLst>
        </xdr:cNvPr>
        <xdr:cNvSpPr/>
      </xdr:nvSpPr>
      <xdr:spPr>
        <a:xfrm rot="5400000">
          <a:off x="7930687" y="6509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3683000</xdr:colOff>
      <xdr:row>0</xdr:row>
      <xdr:rowOff>462962</xdr:rowOff>
    </xdr:from>
    <xdr:to>
      <xdr:col>7</xdr:col>
      <xdr:colOff>3683000</xdr:colOff>
      <xdr:row>0</xdr:row>
      <xdr:rowOff>813481</xdr:rowOff>
    </xdr:to>
    <xdr:sp macro="" textlink="">
      <xdr:nvSpPr>
        <xdr:cNvPr id="7" name="Triángulo 6">
          <a:hlinkClick xmlns:r="http://schemas.openxmlformats.org/officeDocument/2006/relationships" r:id="rId1"/>
          <a:extLst>
            <a:ext uri="{FF2B5EF4-FFF2-40B4-BE49-F238E27FC236}">
              <a16:creationId xmlns:a16="http://schemas.microsoft.com/office/drawing/2014/main" id="{68640451-60F4-7B40-8D48-F21DA395B85B}"/>
            </a:ext>
          </a:extLst>
        </xdr:cNvPr>
        <xdr:cNvSpPr/>
      </xdr:nvSpPr>
      <xdr:spPr>
        <a:xfrm rot="5400000">
          <a:off x="8282940" y="6382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0</xdr:row>
      <xdr:rowOff>462962</xdr:rowOff>
    </xdr:from>
    <xdr:to>
      <xdr:col>4</xdr:col>
      <xdr:colOff>0</xdr:colOff>
      <xdr:row>0</xdr:row>
      <xdr:rowOff>813481</xdr:rowOff>
    </xdr:to>
    <xdr:sp macro="" textlink="">
      <xdr:nvSpPr>
        <xdr:cNvPr id="7" name="Triángulo 6">
          <a:hlinkClick xmlns:r="http://schemas.openxmlformats.org/officeDocument/2006/relationships" r:id="rId1"/>
          <a:extLst>
            <a:ext uri="{FF2B5EF4-FFF2-40B4-BE49-F238E27FC236}">
              <a16:creationId xmlns:a16="http://schemas.microsoft.com/office/drawing/2014/main" id="{945158CA-CC15-E14F-B8B0-A2BADC61A290}"/>
            </a:ext>
          </a:extLst>
        </xdr:cNvPr>
        <xdr:cNvSpPr/>
      </xdr:nvSpPr>
      <xdr:spPr>
        <a:xfrm rot="5400000">
          <a:off x="8613140" y="638222"/>
          <a:ext cx="350519" cy="0"/>
        </a:xfrm>
        <a:prstGeom prst="triangle">
          <a:avLst/>
        </a:prstGeom>
        <a:solidFill>
          <a:schemeClr val="bg1">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31"/>
  <sheetViews>
    <sheetView showGridLines="0" tabSelected="1" zoomScaleNormal="100" workbookViewId="0">
      <selection activeCell="A30" sqref="A30"/>
    </sheetView>
  </sheetViews>
  <sheetFormatPr baseColWidth="10" defaultColWidth="0" defaultRowHeight="15" zeroHeight="1" x14ac:dyDescent="0.2"/>
  <cols>
    <col min="1" max="13" width="10.83203125" customWidth="1"/>
    <col min="14" max="14" width="9.83203125" customWidth="1"/>
    <col min="15" max="16" width="0.1640625" hidden="1" customWidth="1"/>
    <col min="17" max="17" width="10.83203125" hidden="1" customWidth="1"/>
    <col min="18" max="16384" width="10.83203125"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ht="35" customHeight="1" x14ac:dyDescent="0.2"/>
    <row r="31" ht="2" customHeight="1" x14ac:dyDescent="0.2"/>
  </sheetData>
  <sheetProtection algorithmName="SHA-512" hashValue="8z6Ur0fNMW56Xpu7P/MLOJiViV92e/wV/g6VgCcGt+f5LQBR1yspkE6UKcD8HiqMUJ3OWuRRFjx3IFKC6q6gsA==" saltValue="1a/yFuAmhKg8KF1cw3Ypp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U54"/>
  <sheetViews>
    <sheetView showGridLines="0" zoomScaleNormal="100" workbookViewId="0">
      <selection sqref="A1:XFD1048576"/>
    </sheetView>
  </sheetViews>
  <sheetFormatPr baseColWidth="10" defaultColWidth="0" defaultRowHeight="15" zeroHeight="1" x14ac:dyDescent="0.2"/>
  <cols>
    <col min="1" max="1" width="4.6640625" style="11" customWidth="1"/>
    <col min="2" max="2" width="55.83203125" style="11" bestFit="1" customWidth="1"/>
    <col min="3" max="7" width="6.5" style="11" bestFit="1" customWidth="1"/>
    <col min="8" max="8" width="6.5" style="19" bestFit="1" customWidth="1"/>
    <col min="9" max="9" width="4.6640625" style="11" customWidth="1"/>
    <col min="10" max="10" width="47.33203125" style="11" bestFit="1" customWidth="1"/>
    <col min="11" max="11" width="5.5" style="11" bestFit="1" customWidth="1"/>
    <col min="12" max="12" width="6.5" style="11" bestFit="1" customWidth="1"/>
    <col min="13" max="13" width="5.5" style="11" bestFit="1" customWidth="1"/>
    <col min="14" max="14" width="6.5" style="11" bestFit="1" customWidth="1"/>
    <col min="15" max="15" width="5.5" style="11" bestFit="1" customWidth="1"/>
    <col min="16" max="16" width="6.5" style="11" bestFit="1" customWidth="1"/>
    <col min="17" max="17" width="4.33203125" style="11" customWidth="1"/>
    <col min="18" max="21" width="0" style="11" hidden="1" customWidth="1"/>
    <col min="22" max="16384" width="11.5" style="11" hidden="1"/>
  </cols>
  <sheetData>
    <row r="1" spans="1:17" ht="100" customHeight="1" x14ac:dyDescent="0.2">
      <c r="A1" s="241"/>
      <c r="B1" s="295" t="s">
        <v>266</v>
      </c>
      <c r="C1" s="295"/>
      <c r="D1" s="295"/>
      <c r="E1" s="295"/>
      <c r="F1" s="295"/>
      <c r="G1" s="295"/>
      <c r="H1" s="295"/>
      <c r="I1" s="295"/>
      <c r="J1" s="295"/>
      <c r="K1" s="295"/>
      <c r="L1" s="295"/>
      <c r="M1" s="295"/>
      <c r="N1" s="295"/>
      <c r="O1" s="295"/>
      <c r="P1" s="295"/>
      <c r="Q1" s="295"/>
    </row>
    <row r="2" spans="1:17" ht="19.75" customHeight="1" x14ac:dyDescent="0.2"/>
    <row r="3" spans="1:17" ht="27" customHeight="1" x14ac:dyDescent="0.2">
      <c r="B3" s="274" t="s">
        <v>15</v>
      </c>
      <c r="C3" s="296" t="s">
        <v>289</v>
      </c>
      <c r="D3" s="296"/>
      <c r="E3" s="296"/>
      <c r="F3" s="296"/>
      <c r="G3" s="296"/>
      <c r="H3" s="296"/>
      <c r="I3" s="79"/>
      <c r="J3" s="274" t="s">
        <v>15</v>
      </c>
      <c r="K3" s="296" t="s">
        <v>290</v>
      </c>
      <c r="L3" s="296"/>
      <c r="M3" s="296"/>
      <c r="N3" s="296"/>
      <c r="O3" s="296"/>
      <c r="P3" s="296"/>
      <c r="Q3" s="79"/>
    </row>
    <row r="4" spans="1:17" ht="20" customHeight="1" x14ac:dyDescent="0.2">
      <c r="B4" s="274"/>
      <c r="C4" s="274" t="s">
        <v>291</v>
      </c>
      <c r="D4" s="274"/>
      <c r="E4" s="274"/>
      <c r="F4" s="274"/>
      <c r="G4" s="274"/>
      <c r="H4" s="274"/>
      <c r="I4" s="79"/>
      <c r="J4" s="274"/>
      <c r="K4" s="274" t="s">
        <v>291</v>
      </c>
      <c r="L4" s="274"/>
      <c r="M4" s="274"/>
      <c r="N4" s="274"/>
      <c r="O4" s="274"/>
      <c r="P4" s="274"/>
      <c r="Q4" s="79"/>
    </row>
    <row r="5" spans="1:17" ht="20" customHeight="1" x14ac:dyDescent="0.2">
      <c r="B5" s="274"/>
      <c r="C5" s="274" t="s">
        <v>0</v>
      </c>
      <c r="D5" s="274"/>
      <c r="E5" s="274"/>
      <c r="F5" s="274"/>
      <c r="G5" s="274"/>
      <c r="H5" s="274"/>
      <c r="I5" s="79"/>
      <c r="J5" s="274"/>
      <c r="K5" s="274" t="s">
        <v>0</v>
      </c>
      <c r="L5" s="274"/>
      <c r="M5" s="274"/>
      <c r="N5" s="274"/>
      <c r="O5" s="274"/>
      <c r="P5" s="274"/>
      <c r="Q5" s="79"/>
    </row>
    <row r="6" spans="1:17" ht="20" customHeight="1" x14ac:dyDescent="0.2">
      <c r="B6" s="274"/>
      <c r="C6" s="274" t="s">
        <v>12</v>
      </c>
      <c r="D6" s="274"/>
      <c r="E6" s="274" t="s">
        <v>11</v>
      </c>
      <c r="F6" s="274"/>
      <c r="G6" s="274" t="s">
        <v>4</v>
      </c>
      <c r="H6" s="274" t="s">
        <v>7</v>
      </c>
      <c r="I6" s="79"/>
      <c r="J6" s="274"/>
      <c r="K6" s="274" t="s">
        <v>12</v>
      </c>
      <c r="L6" s="274"/>
      <c r="M6" s="274" t="s">
        <v>11</v>
      </c>
      <c r="N6" s="274"/>
      <c r="O6" s="274" t="s">
        <v>4</v>
      </c>
      <c r="P6" s="274" t="s">
        <v>7</v>
      </c>
      <c r="Q6" s="79"/>
    </row>
    <row r="7" spans="1:17" ht="20" customHeight="1" x14ac:dyDescent="0.2">
      <c r="B7" s="274"/>
      <c r="C7" s="244" t="s">
        <v>6</v>
      </c>
      <c r="D7" s="244" t="s">
        <v>7</v>
      </c>
      <c r="E7" s="244" t="s">
        <v>6</v>
      </c>
      <c r="F7" s="244" t="s">
        <v>7</v>
      </c>
      <c r="G7" s="274"/>
      <c r="H7" s="274"/>
      <c r="I7" s="79"/>
      <c r="J7" s="274"/>
      <c r="K7" s="244" t="s">
        <v>6</v>
      </c>
      <c r="L7" s="244" t="s">
        <v>7</v>
      </c>
      <c r="M7" s="244" t="s">
        <v>6</v>
      </c>
      <c r="N7" s="244" t="s">
        <v>7</v>
      </c>
      <c r="O7" s="274"/>
      <c r="P7" s="274"/>
      <c r="Q7" s="79"/>
    </row>
    <row r="8" spans="1:17" s="23" customFormat="1" ht="20" customHeight="1" x14ac:dyDescent="0.2">
      <c r="B8" s="92" t="s">
        <v>16</v>
      </c>
      <c r="C8" s="77">
        <v>2881</v>
      </c>
      <c r="D8" s="121">
        <v>19.8717064422679</v>
      </c>
      <c r="E8" s="77">
        <v>4504</v>
      </c>
      <c r="F8" s="121">
        <v>19.52996270921863</v>
      </c>
      <c r="G8" s="77">
        <v>7385</v>
      </c>
      <c r="H8" s="121">
        <v>19.661874334398295</v>
      </c>
      <c r="I8" s="82"/>
      <c r="J8" s="92" t="s">
        <v>16</v>
      </c>
      <c r="K8" s="77">
        <v>555</v>
      </c>
      <c r="L8" s="136">
        <v>26.954832442933462</v>
      </c>
      <c r="M8" s="77">
        <v>741</v>
      </c>
      <c r="N8" s="136">
        <v>26.137566137566136</v>
      </c>
      <c r="O8" s="77">
        <v>1296</v>
      </c>
      <c r="P8" s="136">
        <v>26.48140580302411</v>
      </c>
      <c r="Q8" s="82"/>
    </row>
    <row r="9" spans="1:17" s="23" customFormat="1" ht="20" customHeight="1" x14ac:dyDescent="0.2">
      <c r="B9" s="92" t="s">
        <v>18</v>
      </c>
      <c r="C9" s="77">
        <v>1905</v>
      </c>
      <c r="D9" s="121">
        <v>13.139743412884537</v>
      </c>
      <c r="E9" s="77">
        <v>3858</v>
      </c>
      <c r="F9" s="121">
        <v>16.728817968953255</v>
      </c>
      <c r="G9" s="77">
        <v>5763</v>
      </c>
      <c r="H9" s="121">
        <v>15.343450479233226</v>
      </c>
      <c r="I9" s="82"/>
      <c r="J9" s="92" t="s">
        <v>17</v>
      </c>
      <c r="K9" s="77">
        <v>192</v>
      </c>
      <c r="L9" s="136">
        <v>9.3249150072850888</v>
      </c>
      <c r="M9" s="77">
        <v>469</v>
      </c>
      <c r="N9" s="136">
        <v>16.543209876543212</v>
      </c>
      <c r="O9" s="77">
        <v>661</v>
      </c>
      <c r="P9" s="136">
        <v>13.506334286881897</v>
      </c>
      <c r="Q9" s="82"/>
    </row>
    <row r="10" spans="1:17" s="23" customFormat="1" ht="20" customHeight="1" x14ac:dyDescent="0.2">
      <c r="B10" s="92" t="s">
        <v>17</v>
      </c>
      <c r="C10" s="77">
        <v>1486</v>
      </c>
      <c r="D10" s="121">
        <v>10.249689612360326</v>
      </c>
      <c r="E10" s="77">
        <v>2582</v>
      </c>
      <c r="F10" s="121">
        <v>11.195906686323823</v>
      </c>
      <c r="G10" s="77">
        <v>4068</v>
      </c>
      <c r="H10" s="121">
        <v>10.830670926517572</v>
      </c>
      <c r="I10" s="82"/>
      <c r="J10" s="92" t="s">
        <v>186</v>
      </c>
      <c r="K10" s="77">
        <v>227</v>
      </c>
      <c r="L10" s="136">
        <v>11.024769305488102</v>
      </c>
      <c r="M10" s="77">
        <v>318</v>
      </c>
      <c r="N10" s="136">
        <v>11.216931216931217</v>
      </c>
      <c r="O10" s="77">
        <v>545</v>
      </c>
      <c r="P10" s="136">
        <v>11.136085002043318</v>
      </c>
      <c r="Q10" s="82"/>
    </row>
    <row r="11" spans="1:17" s="23" customFormat="1" ht="20" customHeight="1" x14ac:dyDescent="0.2">
      <c r="B11" s="92" t="s">
        <v>186</v>
      </c>
      <c r="C11" s="77">
        <v>1175</v>
      </c>
      <c r="D11" s="121">
        <v>8.1045661470547667</v>
      </c>
      <c r="E11" s="77">
        <v>2228</v>
      </c>
      <c r="F11" s="121">
        <v>9.6609140577573491</v>
      </c>
      <c r="G11" s="77">
        <v>3403</v>
      </c>
      <c r="H11" s="121">
        <v>9.0601703940362093</v>
      </c>
      <c r="I11" s="82"/>
      <c r="J11" s="92" t="s">
        <v>18</v>
      </c>
      <c r="K11" s="77">
        <v>143</v>
      </c>
      <c r="L11" s="136">
        <v>6.9451189898008749</v>
      </c>
      <c r="M11" s="77">
        <v>221</v>
      </c>
      <c r="N11" s="136">
        <v>7.7954144620811299</v>
      </c>
      <c r="O11" s="77">
        <v>364</v>
      </c>
      <c r="P11" s="136">
        <v>7.4376787903555366</v>
      </c>
      <c r="Q11" s="82"/>
    </row>
    <row r="12" spans="1:17" s="23" customFormat="1" ht="20" customHeight="1" x14ac:dyDescent="0.2">
      <c r="B12" s="92" t="s">
        <v>187</v>
      </c>
      <c r="C12" s="77">
        <v>589</v>
      </c>
      <c r="D12" s="121">
        <v>4.0626293281831973</v>
      </c>
      <c r="E12" s="77">
        <v>1044</v>
      </c>
      <c r="F12" s="121">
        <v>4.526927413060446</v>
      </c>
      <c r="G12" s="77">
        <v>1633</v>
      </c>
      <c r="H12" s="121">
        <v>4.3477103301384448</v>
      </c>
      <c r="I12" s="82"/>
      <c r="J12" s="92" t="s">
        <v>187</v>
      </c>
      <c r="K12" s="77">
        <v>122</v>
      </c>
      <c r="L12" s="136">
        <v>5.9252064108790679</v>
      </c>
      <c r="M12" s="77">
        <v>163</v>
      </c>
      <c r="N12" s="136">
        <v>5.7495590828924161</v>
      </c>
      <c r="O12" s="77">
        <v>285</v>
      </c>
      <c r="P12" s="136">
        <v>5.8234572946465057</v>
      </c>
      <c r="Q12" s="82"/>
    </row>
    <row r="13" spans="1:17" s="23" customFormat="1" ht="20" customHeight="1" x14ac:dyDescent="0.2">
      <c r="B13" s="92" t="s">
        <v>21</v>
      </c>
      <c r="C13" s="77">
        <v>454</v>
      </c>
      <c r="D13" s="121">
        <v>3.1314664091598838</v>
      </c>
      <c r="E13" s="77">
        <v>706</v>
      </c>
      <c r="F13" s="121">
        <v>3.061312982395282</v>
      </c>
      <c r="G13" s="77">
        <v>1160</v>
      </c>
      <c r="H13" s="121">
        <v>3.0883919062832801</v>
      </c>
      <c r="I13" s="82"/>
      <c r="J13" s="92" t="s">
        <v>94</v>
      </c>
      <c r="K13" s="77">
        <v>368</v>
      </c>
      <c r="L13" s="136">
        <v>17.87275376396309</v>
      </c>
      <c r="M13" s="77">
        <v>239</v>
      </c>
      <c r="N13" s="136">
        <v>8.4303350970017643</v>
      </c>
      <c r="O13" s="77">
        <v>607</v>
      </c>
      <c r="P13" s="136">
        <v>12.402942378422559</v>
      </c>
      <c r="Q13" s="82"/>
    </row>
    <row r="14" spans="1:17" s="23" customFormat="1" ht="20" customHeight="1" x14ac:dyDescent="0.2">
      <c r="B14" s="92" t="s">
        <v>22</v>
      </c>
      <c r="C14" s="77">
        <v>403</v>
      </c>
      <c r="D14" s="121">
        <v>2.779693750862188</v>
      </c>
      <c r="E14" s="77">
        <v>269</v>
      </c>
      <c r="F14" s="121">
        <v>1.1664209522157662</v>
      </c>
      <c r="G14" s="77">
        <v>672</v>
      </c>
      <c r="H14" s="121">
        <v>1.7891373801916934</v>
      </c>
      <c r="I14" s="82"/>
      <c r="J14" s="92" t="s">
        <v>10</v>
      </c>
      <c r="K14" s="77">
        <v>452</v>
      </c>
      <c r="L14" s="136">
        <v>21.952404079650314</v>
      </c>
      <c r="M14" s="77">
        <v>684</v>
      </c>
      <c r="N14" s="136">
        <v>24.126984126984127</v>
      </c>
      <c r="O14" s="77">
        <v>1136</v>
      </c>
      <c r="P14" s="136">
        <v>23.212096444626074</v>
      </c>
      <c r="Q14" s="82"/>
    </row>
    <row r="15" spans="1:17" s="23" customFormat="1" ht="20" customHeight="1" x14ac:dyDescent="0.2">
      <c r="B15" s="92" t="s">
        <v>19</v>
      </c>
      <c r="C15" s="77">
        <v>222</v>
      </c>
      <c r="D15" s="121">
        <v>1.5312456890605599</v>
      </c>
      <c r="E15" s="77">
        <v>206</v>
      </c>
      <c r="F15" s="121">
        <v>0.89324429797935989</v>
      </c>
      <c r="G15" s="77">
        <v>428</v>
      </c>
      <c r="H15" s="121">
        <v>1.1395101171458999</v>
      </c>
      <c r="I15" s="82"/>
      <c r="J15" s="102" t="s">
        <v>4</v>
      </c>
      <c r="K15" s="103">
        <v>2059</v>
      </c>
      <c r="L15" s="141">
        <v>100</v>
      </c>
      <c r="M15" s="103">
        <v>2835</v>
      </c>
      <c r="N15" s="141">
        <v>100</v>
      </c>
      <c r="O15" s="103">
        <v>4894</v>
      </c>
      <c r="P15" s="141">
        <v>100</v>
      </c>
      <c r="Q15" s="82"/>
    </row>
    <row r="16" spans="1:17" s="23" customFormat="1" ht="20" customHeight="1" x14ac:dyDescent="0.2">
      <c r="B16" s="92" t="s">
        <v>24</v>
      </c>
      <c r="C16" s="77">
        <v>206</v>
      </c>
      <c r="D16" s="121">
        <v>1.4208856393985378</v>
      </c>
      <c r="E16" s="77">
        <v>163</v>
      </c>
      <c r="F16" s="121">
        <v>0.70679039111959063</v>
      </c>
      <c r="G16" s="77">
        <v>369</v>
      </c>
      <c r="H16" s="121">
        <v>0.98242811501597449</v>
      </c>
      <c r="I16" s="82"/>
      <c r="J16" s="82"/>
      <c r="K16" s="125"/>
      <c r="L16" s="126"/>
      <c r="M16" s="125"/>
      <c r="N16" s="126"/>
      <c r="O16" s="125"/>
      <c r="P16" s="127"/>
      <c r="Q16" s="82"/>
    </row>
    <row r="17" spans="2:17" s="23" customFormat="1" ht="20" customHeight="1" x14ac:dyDescent="0.2">
      <c r="B17" s="92" t="s">
        <v>20</v>
      </c>
      <c r="C17" s="77">
        <v>134</v>
      </c>
      <c r="D17" s="121">
        <v>0.92426541591943723</v>
      </c>
      <c r="E17" s="77">
        <v>180</v>
      </c>
      <c r="F17" s="121">
        <v>0.78050472638973201</v>
      </c>
      <c r="G17" s="77">
        <v>314</v>
      </c>
      <c r="H17" s="121">
        <v>0.83599574014909472</v>
      </c>
      <c r="I17" s="82"/>
      <c r="J17" s="82"/>
      <c r="K17" s="125"/>
      <c r="L17" s="126"/>
      <c r="M17" s="125"/>
      <c r="N17" s="126"/>
      <c r="O17" s="125"/>
      <c r="P17" s="127"/>
      <c r="Q17" s="82"/>
    </row>
    <row r="18" spans="2:17" s="23" customFormat="1" ht="20" customHeight="1" x14ac:dyDescent="0.2">
      <c r="B18" s="92" t="s">
        <v>23</v>
      </c>
      <c r="C18" s="77">
        <v>131</v>
      </c>
      <c r="D18" s="121">
        <v>0.90357290660780798</v>
      </c>
      <c r="E18" s="77">
        <v>118</v>
      </c>
      <c r="F18" s="121">
        <v>0.51166420952215763</v>
      </c>
      <c r="G18" s="77">
        <v>249</v>
      </c>
      <c r="H18" s="121">
        <v>0.66293929712460065</v>
      </c>
      <c r="I18" s="82"/>
      <c r="J18" s="82"/>
      <c r="K18" s="125"/>
      <c r="L18" s="126"/>
      <c r="M18" s="125"/>
      <c r="N18" s="126"/>
      <c r="O18" s="125"/>
      <c r="P18" s="127"/>
      <c r="Q18" s="82"/>
    </row>
    <row r="19" spans="2:17" s="23" customFormat="1" ht="20" customHeight="1" x14ac:dyDescent="0.2">
      <c r="B19" s="92" t="s">
        <v>26</v>
      </c>
      <c r="C19" s="77">
        <v>39</v>
      </c>
      <c r="D19" s="121">
        <v>0.2690026210511795</v>
      </c>
      <c r="E19" s="77">
        <v>138</v>
      </c>
      <c r="F19" s="121">
        <v>0.59838695689879451</v>
      </c>
      <c r="G19" s="77">
        <v>177</v>
      </c>
      <c r="H19" s="121">
        <v>0.47124600638977637</v>
      </c>
      <c r="I19" s="82"/>
      <c r="J19" s="82"/>
      <c r="K19" s="125"/>
      <c r="L19" s="126"/>
      <c r="M19" s="125"/>
      <c r="N19" s="126"/>
      <c r="O19" s="125"/>
      <c r="P19" s="127"/>
      <c r="Q19" s="82"/>
    </row>
    <row r="20" spans="2:17" s="23" customFormat="1" ht="20" customHeight="1" x14ac:dyDescent="0.2">
      <c r="B20" s="92" t="s">
        <v>25</v>
      </c>
      <c r="C20" s="77">
        <v>53</v>
      </c>
      <c r="D20" s="121">
        <v>0.36556766450544903</v>
      </c>
      <c r="E20" s="77">
        <v>106</v>
      </c>
      <c r="F20" s="121">
        <v>0.45963056109617551</v>
      </c>
      <c r="G20" s="77">
        <v>159</v>
      </c>
      <c r="H20" s="121">
        <v>0.42332268370607024</v>
      </c>
      <c r="I20" s="82"/>
      <c r="J20" s="82"/>
      <c r="K20" s="125"/>
      <c r="L20" s="126"/>
      <c r="M20" s="125"/>
      <c r="N20" s="126"/>
      <c r="O20" s="125"/>
      <c r="P20" s="127"/>
      <c r="Q20" s="82"/>
    </row>
    <row r="21" spans="2:17" s="23" customFormat="1" ht="20" customHeight="1" x14ac:dyDescent="0.2">
      <c r="B21" s="92" t="s">
        <v>114</v>
      </c>
      <c r="C21" s="77">
        <v>79</v>
      </c>
      <c r="D21" s="121">
        <v>0.54490274520623527</v>
      </c>
      <c r="E21" s="77">
        <v>59</v>
      </c>
      <c r="F21" s="121">
        <v>0.25583210476107882</v>
      </c>
      <c r="G21" s="77">
        <v>138</v>
      </c>
      <c r="H21" s="121">
        <v>0.36741214057507987</v>
      </c>
      <c r="I21" s="82"/>
      <c r="J21" s="82"/>
      <c r="K21" s="125"/>
      <c r="L21" s="126"/>
      <c r="M21" s="125"/>
      <c r="N21" s="126"/>
      <c r="O21" s="125"/>
      <c r="P21" s="127"/>
      <c r="Q21" s="82"/>
    </row>
    <row r="22" spans="2:17" s="23" customFormat="1" ht="20" customHeight="1" x14ac:dyDescent="0.2">
      <c r="B22" s="92" t="s">
        <v>113</v>
      </c>
      <c r="C22" s="77">
        <v>91</v>
      </c>
      <c r="D22" s="121">
        <v>0.62767278245275215</v>
      </c>
      <c r="E22" s="77">
        <v>34</v>
      </c>
      <c r="F22" s="121">
        <v>0.14742867054028272</v>
      </c>
      <c r="G22" s="77">
        <v>125</v>
      </c>
      <c r="H22" s="121">
        <v>0.33280085197018106</v>
      </c>
      <c r="I22" s="82"/>
      <c r="J22" s="82"/>
      <c r="K22" s="125"/>
      <c r="L22" s="126"/>
      <c r="M22" s="125"/>
      <c r="N22" s="126"/>
      <c r="O22" s="125"/>
      <c r="P22" s="127"/>
      <c r="Q22" s="82"/>
    </row>
    <row r="23" spans="2:17" s="23" customFormat="1" ht="20" customHeight="1" x14ac:dyDescent="0.2">
      <c r="B23" s="92" t="s">
        <v>110</v>
      </c>
      <c r="C23" s="77">
        <v>24</v>
      </c>
      <c r="D23" s="121">
        <v>0.16554007449303354</v>
      </c>
      <c r="E23" s="77">
        <v>93</v>
      </c>
      <c r="F23" s="121">
        <v>0.40326077530136156</v>
      </c>
      <c r="G23" s="77">
        <v>117</v>
      </c>
      <c r="H23" s="121">
        <v>0.31150159744408945</v>
      </c>
      <c r="I23" s="82"/>
      <c r="J23" s="82"/>
      <c r="K23" s="125"/>
      <c r="L23" s="126"/>
      <c r="M23" s="125"/>
      <c r="N23" s="126"/>
      <c r="O23" s="125"/>
      <c r="P23" s="127"/>
      <c r="Q23" s="82"/>
    </row>
    <row r="24" spans="2:17" s="23" customFormat="1" ht="20" customHeight="1" x14ac:dyDescent="0.2">
      <c r="B24" s="92" t="s">
        <v>94</v>
      </c>
      <c r="C24" s="77">
        <v>440</v>
      </c>
      <c r="D24" s="121">
        <v>3.0349013657056148</v>
      </c>
      <c r="E24" s="77">
        <v>564</v>
      </c>
      <c r="F24" s="121">
        <v>2.4455814760211605</v>
      </c>
      <c r="G24" s="77">
        <v>1004</v>
      </c>
      <c r="H24" s="121">
        <v>2.6730564430244943</v>
      </c>
      <c r="I24" s="82"/>
      <c r="J24" s="82"/>
      <c r="K24" s="125"/>
      <c r="L24" s="126"/>
      <c r="M24" s="125"/>
      <c r="N24" s="126"/>
      <c r="O24" s="125"/>
      <c r="P24" s="127"/>
      <c r="Q24" s="82"/>
    </row>
    <row r="25" spans="2:17" s="23" customFormat="1" ht="20" customHeight="1" x14ac:dyDescent="0.2">
      <c r="B25" s="92" t="s">
        <v>10</v>
      </c>
      <c r="C25" s="77">
        <v>4186</v>
      </c>
      <c r="D25" s="121">
        <v>28.872947992826596</v>
      </c>
      <c r="E25" s="77">
        <v>6210</v>
      </c>
      <c r="F25" s="121">
        <v>26.927413060445755</v>
      </c>
      <c r="G25" s="77">
        <v>10396</v>
      </c>
      <c r="H25" s="121">
        <v>27.678381256656014</v>
      </c>
      <c r="I25" s="82"/>
      <c r="J25" s="82"/>
      <c r="K25" s="125"/>
      <c r="L25" s="126"/>
      <c r="M25" s="125"/>
      <c r="N25" s="126"/>
      <c r="O25" s="125"/>
      <c r="P25" s="127"/>
      <c r="Q25" s="82"/>
    </row>
    <row r="26" spans="2:17" s="23" customFormat="1" ht="20" customHeight="1" x14ac:dyDescent="0.2">
      <c r="B26" s="122" t="s">
        <v>4</v>
      </c>
      <c r="C26" s="123">
        <v>14498</v>
      </c>
      <c r="D26" s="124">
        <v>100</v>
      </c>
      <c r="E26" s="123">
        <v>23062</v>
      </c>
      <c r="F26" s="124">
        <v>100.00000000000001</v>
      </c>
      <c r="G26" s="123">
        <v>37560</v>
      </c>
      <c r="H26" s="124">
        <v>100</v>
      </c>
      <c r="I26" s="82"/>
      <c r="J26" s="82"/>
      <c r="K26" s="125"/>
      <c r="L26" s="126"/>
      <c r="M26" s="125"/>
      <c r="N26" s="126"/>
      <c r="O26" s="125"/>
      <c r="P26" s="127"/>
      <c r="Q26" s="82"/>
    </row>
    <row r="27" spans="2:17" s="24" customFormat="1" ht="20" customHeight="1" x14ac:dyDescent="0.2">
      <c r="B27" s="263" t="s">
        <v>92</v>
      </c>
      <c r="C27" s="263"/>
      <c r="D27" s="263"/>
      <c r="E27" s="263"/>
      <c r="F27" s="263"/>
      <c r="G27" s="263"/>
      <c r="H27" s="263"/>
      <c r="I27" s="263"/>
      <c r="J27" s="263"/>
      <c r="K27" s="263"/>
      <c r="L27" s="263"/>
      <c r="M27" s="263"/>
      <c r="N27" s="263"/>
      <c r="O27" s="263"/>
      <c r="P27" s="263"/>
      <c r="Q27" s="263"/>
    </row>
    <row r="28" spans="2:17" s="24" customFormat="1" ht="20" customHeight="1" x14ac:dyDescent="0.2">
      <c r="B28" s="288" t="s">
        <v>81</v>
      </c>
      <c r="C28" s="288"/>
      <c r="D28" s="288"/>
      <c r="E28" s="288"/>
      <c r="F28" s="288"/>
      <c r="G28" s="288"/>
      <c r="H28" s="288"/>
      <c r="I28" s="288"/>
      <c r="J28" s="288"/>
      <c r="K28" s="288"/>
      <c r="L28" s="288"/>
      <c r="M28" s="288"/>
      <c r="N28" s="288"/>
      <c r="O28" s="288"/>
      <c r="P28" s="288"/>
      <c r="Q28" s="288"/>
    </row>
    <row r="54" ht="14.5" hidden="1" customHeight="1" x14ac:dyDescent="0.2"/>
  </sheetData>
  <sheetProtection algorithmName="SHA-512" hashValue="s5QeyMBVuKsorTmiYK8ZWajPqWB8PfG3VvoEeqFF7esDRIbsmlf4BUnhm71+YgxBcuSSyx2Y809H8gigCfQnCQ==" saltValue="ELJhpclNfFF5v7e+5jR8QA==" spinCount="100000" sheet="1" objects="1" scenarios="1"/>
  <mergeCells count="19">
    <mergeCell ref="C5:H5"/>
    <mergeCell ref="G6:G7"/>
    <mergeCell ref="H6:H7"/>
    <mergeCell ref="B27:Q27"/>
    <mergeCell ref="B28:Q28"/>
    <mergeCell ref="B1:Q1"/>
    <mergeCell ref="C3:H3"/>
    <mergeCell ref="B3:B7"/>
    <mergeCell ref="J3:J7"/>
    <mergeCell ref="K3:P3"/>
    <mergeCell ref="K4:P4"/>
    <mergeCell ref="K5:P5"/>
    <mergeCell ref="M6:N6"/>
    <mergeCell ref="K6:L6"/>
    <mergeCell ref="O6:O7"/>
    <mergeCell ref="P6:P7"/>
    <mergeCell ref="E6:F6"/>
    <mergeCell ref="C6:D6"/>
    <mergeCell ref="C4:H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I33"/>
  <sheetViews>
    <sheetView showGridLines="0" zoomScaleNormal="100" workbookViewId="0">
      <selection sqref="A1:XFD1048576"/>
    </sheetView>
  </sheetViews>
  <sheetFormatPr baseColWidth="10" defaultColWidth="0" defaultRowHeight="15" zeroHeight="1" x14ac:dyDescent="0.2"/>
  <cols>
    <col min="1" max="1" width="4.6640625" style="4" customWidth="1"/>
    <col min="2" max="2" width="39.83203125" style="4" customWidth="1"/>
    <col min="3" max="3" width="15.83203125" style="4" customWidth="1"/>
    <col min="4" max="4" width="20.6640625" style="4" customWidth="1"/>
    <col min="5" max="5" width="2.83203125" style="4" customWidth="1"/>
    <col min="6" max="6" width="15.83203125" style="4" bestFit="1" customWidth="1"/>
    <col min="7" max="7" width="15.83203125" style="4" customWidth="1"/>
    <col min="8" max="8" width="20.6640625" style="4" customWidth="1"/>
    <col min="9" max="9" width="6" style="4" customWidth="1"/>
    <col min="10" max="16384" width="11.5" style="4" hidden="1"/>
  </cols>
  <sheetData>
    <row r="1" spans="1:9" ht="100" customHeight="1" x14ac:dyDescent="0.2">
      <c r="A1" s="243"/>
      <c r="B1" s="248" t="s">
        <v>189</v>
      </c>
      <c r="C1" s="248"/>
      <c r="D1" s="248"/>
      <c r="E1" s="248"/>
      <c r="F1" s="248"/>
      <c r="G1" s="248"/>
      <c r="H1" s="248"/>
      <c r="I1" s="248"/>
    </row>
    <row r="2" spans="1:9" ht="19.5" customHeight="1" x14ac:dyDescent="0.2">
      <c r="B2" s="10"/>
    </row>
    <row r="3" spans="1:9" ht="27" customHeight="1" x14ac:dyDescent="0.2">
      <c r="B3" s="274" t="s">
        <v>30</v>
      </c>
      <c r="C3" s="297" t="s">
        <v>289</v>
      </c>
      <c r="D3" s="297"/>
      <c r="E3" s="64"/>
      <c r="F3" s="274" t="s">
        <v>30</v>
      </c>
      <c r="G3" s="297" t="s">
        <v>290</v>
      </c>
      <c r="H3" s="297"/>
    </row>
    <row r="4" spans="1:9" ht="20" customHeight="1" x14ac:dyDescent="0.2">
      <c r="B4" s="274"/>
      <c r="C4" s="274" t="s">
        <v>291</v>
      </c>
      <c r="D4" s="274"/>
      <c r="E4" s="64"/>
      <c r="F4" s="274"/>
      <c r="G4" s="274" t="s">
        <v>291</v>
      </c>
      <c r="H4" s="274"/>
    </row>
    <row r="5" spans="1:9" ht="20" customHeight="1" x14ac:dyDescent="0.2">
      <c r="B5" s="274"/>
      <c r="C5" s="274" t="s">
        <v>0</v>
      </c>
      <c r="D5" s="274"/>
      <c r="E5" s="64"/>
      <c r="F5" s="274"/>
      <c r="G5" s="274" t="s">
        <v>0</v>
      </c>
      <c r="H5" s="274"/>
    </row>
    <row r="6" spans="1:9" ht="20" customHeight="1" x14ac:dyDescent="0.2">
      <c r="B6" s="274"/>
      <c r="C6" s="244" t="s">
        <v>6</v>
      </c>
      <c r="D6" s="244" t="s">
        <v>7</v>
      </c>
      <c r="E6" s="64"/>
      <c r="F6" s="274"/>
      <c r="G6" s="244" t="s">
        <v>6</v>
      </c>
      <c r="H6" s="244" t="s">
        <v>7</v>
      </c>
    </row>
    <row r="7" spans="1:9" s="26" customFormat="1" ht="20" customHeight="1" x14ac:dyDescent="0.2">
      <c r="B7" s="85" t="s">
        <v>27</v>
      </c>
      <c r="C7" s="168">
        <v>6737</v>
      </c>
      <c r="D7" s="138">
        <f>(C7/C$11)*100</f>
        <v>74.706143269017517</v>
      </c>
      <c r="E7" s="65"/>
      <c r="F7" s="85" t="s">
        <v>27</v>
      </c>
      <c r="G7" s="168">
        <v>1108</v>
      </c>
      <c r="H7" s="138">
        <f>(G7/G$11)*100</f>
        <v>70.082226438962678</v>
      </c>
    </row>
    <row r="8" spans="1:9" s="26" customFormat="1" ht="20" customHeight="1" x14ac:dyDescent="0.2">
      <c r="B8" s="85" t="s">
        <v>28</v>
      </c>
      <c r="C8" s="168">
        <v>2019</v>
      </c>
      <c r="D8" s="138">
        <f t="shared" ref="D8:D11" si="0">(C8/C$11)*100</f>
        <v>22.388556220891552</v>
      </c>
      <c r="E8" s="65"/>
      <c r="F8" s="85" t="s">
        <v>28</v>
      </c>
      <c r="G8" s="168">
        <v>415</v>
      </c>
      <c r="H8" s="138">
        <f t="shared" ref="H8:H11" si="1">(G8/G$11)*100</f>
        <v>26.249209361163821</v>
      </c>
    </row>
    <row r="9" spans="1:9" s="26" customFormat="1" ht="20" customHeight="1" x14ac:dyDescent="0.2">
      <c r="B9" s="85" t="s">
        <v>141</v>
      </c>
      <c r="C9" s="168">
        <v>168</v>
      </c>
      <c r="D9" s="138">
        <f t="shared" si="0"/>
        <v>1.8629407850964737</v>
      </c>
      <c r="E9" s="65"/>
      <c r="F9" s="85" t="s">
        <v>141</v>
      </c>
      <c r="G9" s="168">
        <v>37</v>
      </c>
      <c r="H9" s="138">
        <f t="shared" si="1"/>
        <v>2.3402909550917141</v>
      </c>
    </row>
    <row r="10" spans="1:9" s="26" customFormat="1" ht="20" customHeight="1" x14ac:dyDescent="0.2">
      <c r="B10" s="85" t="s">
        <v>29</v>
      </c>
      <c r="C10" s="168">
        <v>94</v>
      </c>
      <c r="D10" s="138">
        <f t="shared" si="0"/>
        <v>1.0423597249944556</v>
      </c>
      <c r="E10" s="65"/>
      <c r="F10" s="85" t="s">
        <v>29</v>
      </c>
      <c r="G10" s="168">
        <v>21</v>
      </c>
      <c r="H10" s="138">
        <f t="shared" si="1"/>
        <v>1.3282732447817838</v>
      </c>
    </row>
    <row r="11" spans="1:9" s="26" customFormat="1" ht="20" customHeight="1" x14ac:dyDescent="0.2">
      <c r="B11" s="86" t="s">
        <v>111</v>
      </c>
      <c r="C11" s="169">
        <f>SUM(C7:C10)</f>
        <v>9018</v>
      </c>
      <c r="D11" s="139">
        <f t="shared" si="0"/>
        <v>100</v>
      </c>
      <c r="E11" s="65"/>
      <c r="F11" s="86" t="s">
        <v>111</v>
      </c>
      <c r="G11" s="169">
        <f>SUM(G7:G10)</f>
        <v>1581</v>
      </c>
      <c r="H11" s="139">
        <f t="shared" si="1"/>
        <v>100</v>
      </c>
    </row>
    <row r="12" spans="1:9" s="26" customFormat="1" ht="20" customHeight="1" x14ac:dyDescent="0.2">
      <c r="B12" s="85" t="s">
        <v>32</v>
      </c>
      <c r="C12" s="168">
        <v>28542</v>
      </c>
      <c r="D12" s="87" t="s">
        <v>119</v>
      </c>
      <c r="E12" s="65"/>
      <c r="F12" s="85" t="s">
        <v>32</v>
      </c>
      <c r="G12" s="168">
        <v>3313</v>
      </c>
      <c r="H12" s="87" t="s">
        <v>119</v>
      </c>
    </row>
    <row r="13" spans="1:9" s="26" customFormat="1" ht="20" customHeight="1" x14ac:dyDescent="0.2">
      <c r="B13" s="63" t="s">
        <v>4</v>
      </c>
      <c r="C13" s="71">
        <f>SUM(C11:C12)</f>
        <v>37560</v>
      </c>
      <c r="D13" s="88"/>
      <c r="E13" s="65"/>
      <c r="F13" s="63" t="s">
        <v>4</v>
      </c>
      <c r="G13" s="71">
        <f>SUM(G11:G12)</f>
        <v>4894</v>
      </c>
      <c r="H13" s="88"/>
    </row>
    <row r="14" spans="1:9" s="20" customFormat="1" ht="25" customHeight="1" x14ac:dyDescent="0.2">
      <c r="B14" s="263" t="s">
        <v>92</v>
      </c>
      <c r="C14" s="263"/>
      <c r="D14" s="263"/>
      <c r="E14" s="263"/>
      <c r="F14" s="263"/>
      <c r="G14" s="263"/>
      <c r="H14" s="263"/>
    </row>
    <row r="15" spans="1:9" hidden="1" x14ac:dyDescent="0.2">
      <c r="B15" s="2"/>
    </row>
    <row r="33" ht="39" hidden="1" customHeight="1" x14ac:dyDescent="0.2"/>
  </sheetData>
  <sheetProtection algorithmName="SHA-512" hashValue="x0XBsMgjEWng2qiPLmvtB+xsxK12HH1koHy5YMuit6R2UUYxrsHO3vgxoZkEjrtIGiYrrzqq+Y9N5k4CazI78A==" saltValue="obDGckLPIi/OO/J0UZDWng==" spinCount="100000" sheet="1" objects="1" scenarios="1"/>
  <sortState xmlns:xlrd2="http://schemas.microsoft.com/office/spreadsheetml/2017/richdata2" ref="B5:D10">
    <sortCondition descending="1" ref="C5:C10"/>
  </sortState>
  <mergeCells count="9">
    <mergeCell ref="C5:D5"/>
    <mergeCell ref="B14:H14"/>
    <mergeCell ref="C4:D4"/>
    <mergeCell ref="B3:B6"/>
    <mergeCell ref="G4:H4"/>
    <mergeCell ref="C3:D3"/>
    <mergeCell ref="G3:H3"/>
    <mergeCell ref="G5:H5"/>
    <mergeCell ref="F3:F6"/>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K17"/>
  <sheetViews>
    <sheetView showGridLines="0" zoomScaleNormal="100" workbookViewId="0">
      <selection sqref="A1:XFD1048576"/>
    </sheetView>
  </sheetViews>
  <sheetFormatPr baseColWidth="10" defaultColWidth="0" defaultRowHeight="15" zeroHeight="1" x14ac:dyDescent="0.2"/>
  <cols>
    <col min="1" max="1" width="4.6640625" style="10" customWidth="1"/>
    <col min="2" max="2" width="23.33203125" style="10" customWidth="1"/>
    <col min="3" max="3" width="14" style="42" customWidth="1"/>
    <col min="4" max="4" width="13.5" style="42" customWidth="1"/>
    <col min="5" max="5" width="30.6640625" style="42" customWidth="1"/>
    <col min="6" max="6" width="2.83203125" style="42" customWidth="1"/>
    <col min="7" max="7" width="14.6640625" style="42" bestFit="1" customWidth="1"/>
    <col min="8" max="8" width="6.6640625" style="10" bestFit="1" customWidth="1"/>
    <col min="9" max="9" width="6.5" style="10" bestFit="1" customWidth="1"/>
    <col min="10" max="10" width="37.1640625" style="10" customWidth="1"/>
    <col min="11" max="11" width="3.5" style="10" customWidth="1"/>
    <col min="12" max="16384" width="11.5" style="10" hidden="1"/>
  </cols>
  <sheetData>
    <row r="1" spans="1:11" ht="100" customHeight="1" x14ac:dyDescent="0.2">
      <c r="A1" s="243"/>
      <c r="B1" s="272" t="s">
        <v>190</v>
      </c>
      <c r="C1" s="272"/>
      <c r="D1" s="272"/>
      <c r="E1" s="272"/>
      <c r="F1" s="272"/>
      <c r="G1" s="272"/>
      <c r="H1" s="272"/>
      <c r="I1" s="272"/>
      <c r="J1" s="272"/>
      <c r="K1" s="272"/>
    </row>
    <row r="2" spans="1:11" ht="19.5" customHeight="1" x14ac:dyDescent="0.2">
      <c r="C2" s="41"/>
      <c r="D2" s="41"/>
      <c r="E2" s="41"/>
      <c r="F2" s="41"/>
      <c r="G2" s="41"/>
    </row>
    <row r="3" spans="1:11" s="66" customFormat="1" ht="20" customHeight="1" x14ac:dyDescent="0.2">
      <c r="B3" s="274" t="s">
        <v>31</v>
      </c>
      <c r="C3" s="266" t="s">
        <v>289</v>
      </c>
      <c r="D3" s="267"/>
      <c r="E3" s="276"/>
      <c r="F3" s="57"/>
      <c r="G3" s="274" t="s">
        <v>31</v>
      </c>
      <c r="H3" s="274" t="s">
        <v>290</v>
      </c>
      <c r="I3" s="274"/>
      <c r="J3" s="274"/>
      <c r="K3" s="57"/>
    </row>
    <row r="4" spans="1:11" s="66" customFormat="1" ht="20" customHeight="1" x14ac:dyDescent="0.2">
      <c r="B4" s="274"/>
      <c r="C4" s="274" t="s">
        <v>291</v>
      </c>
      <c r="D4" s="274"/>
      <c r="E4" s="274"/>
      <c r="F4" s="67"/>
      <c r="G4" s="274"/>
      <c r="H4" s="274" t="s">
        <v>291</v>
      </c>
      <c r="I4" s="274"/>
      <c r="J4" s="274"/>
    </row>
    <row r="5" spans="1:11" s="66" customFormat="1" ht="20" customHeight="1" x14ac:dyDescent="0.2">
      <c r="B5" s="274"/>
      <c r="C5" s="299" t="s">
        <v>0</v>
      </c>
      <c r="D5" s="299"/>
      <c r="E5" s="300" t="s">
        <v>268</v>
      </c>
      <c r="F5" s="68"/>
      <c r="G5" s="274"/>
      <c r="H5" s="299" t="s">
        <v>0</v>
      </c>
      <c r="I5" s="299"/>
      <c r="J5" s="300" t="s">
        <v>268</v>
      </c>
    </row>
    <row r="6" spans="1:11" s="66" customFormat="1" ht="20" customHeight="1" x14ac:dyDescent="0.2">
      <c r="B6" s="274"/>
      <c r="C6" s="249" t="s">
        <v>6</v>
      </c>
      <c r="D6" s="250" t="s">
        <v>267</v>
      </c>
      <c r="E6" s="300"/>
      <c r="F6" s="68"/>
      <c r="G6" s="274"/>
      <c r="H6" s="249" t="s">
        <v>6</v>
      </c>
      <c r="I6" s="250" t="s">
        <v>267</v>
      </c>
      <c r="J6" s="300"/>
    </row>
    <row r="7" spans="1:11" s="175" customFormat="1" ht="20" customHeight="1" x14ac:dyDescent="0.2">
      <c r="B7" s="89" t="s">
        <v>37</v>
      </c>
      <c r="C7" s="69">
        <v>215</v>
      </c>
      <c r="D7" s="138">
        <f t="shared" ref="D7:D12" si="0">(C7/$C$13)*100</f>
        <v>2.3841206475937016</v>
      </c>
      <c r="E7" s="140">
        <v>6.4</v>
      </c>
      <c r="F7" s="72"/>
      <c r="G7" s="89" t="s">
        <v>37</v>
      </c>
      <c r="H7" s="69">
        <v>45</v>
      </c>
      <c r="I7" s="138">
        <f>(H7/$H$13)*100</f>
        <v>2.8462998102466792</v>
      </c>
      <c r="J7" s="140">
        <v>1.3</v>
      </c>
    </row>
    <row r="8" spans="1:11" s="175" customFormat="1" ht="20" customHeight="1" x14ac:dyDescent="0.2">
      <c r="B8" s="89" t="s">
        <v>36</v>
      </c>
      <c r="C8" s="69">
        <v>1385</v>
      </c>
      <c r="D8" s="138">
        <f t="shared" si="0"/>
        <v>15.358172543801285</v>
      </c>
      <c r="E8" s="140">
        <v>9.4</v>
      </c>
      <c r="F8" s="72"/>
      <c r="G8" s="89" t="s">
        <v>36</v>
      </c>
      <c r="H8" s="69">
        <v>263</v>
      </c>
      <c r="I8" s="138">
        <f t="shared" ref="I8:I12" si="1">(H8/$H$13)*100</f>
        <v>16.635041113219483</v>
      </c>
      <c r="J8" s="140">
        <v>1.8</v>
      </c>
    </row>
    <row r="9" spans="1:11" s="175" customFormat="1" ht="20" customHeight="1" x14ac:dyDescent="0.2">
      <c r="B9" s="89" t="s">
        <v>34</v>
      </c>
      <c r="C9" s="69">
        <v>3082</v>
      </c>
      <c r="D9" s="138">
        <f t="shared" si="0"/>
        <v>34.176092259924594</v>
      </c>
      <c r="E9" s="140">
        <v>17.5</v>
      </c>
      <c r="F9" s="72"/>
      <c r="G9" s="89" t="s">
        <v>34</v>
      </c>
      <c r="H9" s="69">
        <v>540</v>
      </c>
      <c r="I9" s="138">
        <f t="shared" si="1"/>
        <v>34.155597722960152</v>
      </c>
      <c r="J9" s="140">
        <v>3.1</v>
      </c>
    </row>
    <row r="10" spans="1:11" s="175" customFormat="1" ht="20" customHeight="1" x14ac:dyDescent="0.2">
      <c r="B10" s="89" t="s">
        <v>33</v>
      </c>
      <c r="C10" s="69">
        <v>3250</v>
      </c>
      <c r="D10" s="138">
        <f t="shared" si="0"/>
        <v>36.039033045021071</v>
      </c>
      <c r="E10" s="140">
        <v>15.3</v>
      </c>
      <c r="F10" s="72"/>
      <c r="G10" s="89" t="s">
        <v>33</v>
      </c>
      <c r="H10" s="69">
        <v>551</v>
      </c>
      <c r="I10" s="138">
        <f t="shared" si="1"/>
        <v>34.851359898798229</v>
      </c>
      <c r="J10" s="140">
        <v>2.6</v>
      </c>
    </row>
    <row r="11" spans="1:11" s="175" customFormat="1" ht="20" customHeight="1" x14ac:dyDescent="0.2">
      <c r="B11" s="89" t="s">
        <v>35</v>
      </c>
      <c r="C11" s="69">
        <v>1005</v>
      </c>
      <c r="D11" s="138">
        <f t="shared" si="0"/>
        <v>11.144377910844977</v>
      </c>
      <c r="E11" s="140">
        <v>17.399999999999999</v>
      </c>
      <c r="F11" s="72"/>
      <c r="G11" s="89" t="s">
        <v>35</v>
      </c>
      <c r="H11" s="69">
        <v>167</v>
      </c>
      <c r="I11" s="138">
        <f t="shared" si="1"/>
        <v>10.5629348513599</v>
      </c>
      <c r="J11" s="140">
        <v>2.9</v>
      </c>
    </row>
    <row r="12" spans="1:11" s="175" customFormat="1" ht="20" customHeight="1" x14ac:dyDescent="0.2">
      <c r="B12" s="89" t="s">
        <v>38</v>
      </c>
      <c r="C12" s="69">
        <v>81</v>
      </c>
      <c r="D12" s="138">
        <f t="shared" si="0"/>
        <v>0.89820359281437123</v>
      </c>
      <c r="E12" s="140">
        <v>14.5</v>
      </c>
      <c r="F12" s="72"/>
      <c r="G12" s="89" t="s">
        <v>38</v>
      </c>
      <c r="H12" s="69">
        <v>15</v>
      </c>
      <c r="I12" s="138">
        <f t="shared" si="1"/>
        <v>0.94876660341555974</v>
      </c>
      <c r="J12" s="140">
        <v>2.7</v>
      </c>
    </row>
    <row r="13" spans="1:11" s="175" customFormat="1" ht="20" customHeight="1" x14ac:dyDescent="0.2">
      <c r="B13" s="90" t="s">
        <v>111</v>
      </c>
      <c r="C13" s="70">
        <f>SUM(C7:C12)</f>
        <v>9018</v>
      </c>
      <c r="D13" s="139">
        <f t="shared" ref="D13" si="2">(C13/$C$13)*100</f>
        <v>100</v>
      </c>
      <c r="E13" s="87" t="s">
        <v>119</v>
      </c>
      <c r="F13" s="73"/>
      <c r="G13" s="90" t="s">
        <v>111</v>
      </c>
      <c r="H13" s="70">
        <f>SUM(H7:H12)</f>
        <v>1581</v>
      </c>
      <c r="I13" s="139">
        <f>SUM(I7:I12)</f>
        <v>100.00000000000001</v>
      </c>
      <c r="J13" s="87" t="s">
        <v>119</v>
      </c>
    </row>
    <row r="14" spans="1:11" s="175" customFormat="1" ht="20" customHeight="1" x14ac:dyDescent="0.2">
      <c r="B14" s="89" t="s">
        <v>32</v>
      </c>
      <c r="C14" s="69">
        <v>28542</v>
      </c>
      <c r="D14" s="298"/>
      <c r="E14" s="298"/>
      <c r="F14" s="74"/>
      <c r="G14" s="89" t="s">
        <v>32</v>
      </c>
      <c r="H14" s="69">
        <v>3313</v>
      </c>
      <c r="I14" s="298"/>
      <c r="J14" s="298"/>
    </row>
    <row r="15" spans="1:11" s="175" customFormat="1" ht="20" customHeight="1" x14ac:dyDescent="0.2">
      <c r="B15" s="63" t="s">
        <v>4</v>
      </c>
      <c r="C15" s="71">
        <f>SUM(C13:C14)</f>
        <v>37560</v>
      </c>
      <c r="D15" s="298"/>
      <c r="E15" s="298"/>
      <c r="F15" s="74"/>
      <c r="G15" s="63" t="s">
        <v>4</v>
      </c>
      <c r="H15" s="71">
        <f>SUM(H13:H14)</f>
        <v>4894</v>
      </c>
      <c r="I15" s="298"/>
      <c r="J15" s="298"/>
    </row>
    <row r="16" spans="1:11" s="27" customFormat="1" ht="25" customHeight="1" x14ac:dyDescent="0.2">
      <c r="B16" s="186" t="s">
        <v>92</v>
      </c>
      <c r="C16" s="48"/>
      <c r="D16" s="48"/>
      <c r="E16" s="48"/>
      <c r="F16" s="48"/>
      <c r="G16" s="109"/>
    </row>
    <row r="17" spans="2:2" ht="30" hidden="1" customHeight="1" x14ac:dyDescent="0.2">
      <c r="B17" s="2"/>
    </row>
  </sheetData>
  <sheetProtection algorithmName="SHA-512" hashValue="yfHP1L4WxOmdbhb4+wLc/Zfj7ZSqDWXa3cHbbM+DhYu0D1cLHiLJlFZE/O8dZbyaQxcK2OqTzLc2IEEKYEHDzQ==" saltValue="ibS6JEnxklwNZvWGzkDz/A==" spinCount="100000" sheet="1" objects="1" scenarios="1"/>
  <sortState xmlns:xlrd2="http://schemas.microsoft.com/office/spreadsheetml/2017/richdata2" ref="B6:E11">
    <sortCondition descending="1" ref="C6:C11"/>
  </sortState>
  <mergeCells count="13">
    <mergeCell ref="B1:K1"/>
    <mergeCell ref="D14:E15"/>
    <mergeCell ref="I14:J15"/>
    <mergeCell ref="C3:E3"/>
    <mergeCell ref="B3:B6"/>
    <mergeCell ref="H4:J4"/>
    <mergeCell ref="H5:I5"/>
    <mergeCell ref="J5:J6"/>
    <mergeCell ref="E5:E6"/>
    <mergeCell ref="H3:J3"/>
    <mergeCell ref="C4:E4"/>
    <mergeCell ref="C5:D5"/>
    <mergeCell ref="G3:G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I31"/>
  <sheetViews>
    <sheetView showGridLines="0" zoomScaleNormal="100" workbookViewId="0">
      <selection sqref="A1:XFD1048576"/>
    </sheetView>
  </sheetViews>
  <sheetFormatPr baseColWidth="10" defaultColWidth="0" defaultRowHeight="15" zeroHeight="1" x14ac:dyDescent="0.2"/>
  <cols>
    <col min="1" max="1" width="4.6640625" style="10" customWidth="1"/>
    <col min="2" max="2" width="27.83203125" style="10" customWidth="1"/>
    <col min="3" max="3" width="30.6640625" style="10" customWidth="1"/>
    <col min="4" max="4" width="25.83203125" style="10" customWidth="1"/>
    <col min="5" max="5" width="4.6640625" style="10" customWidth="1"/>
    <col min="6" max="6" width="14.6640625" style="10" bestFit="1" customWidth="1"/>
    <col min="7" max="7" width="25.6640625" style="10" customWidth="1"/>
    <col min="8" max="8" width="20.1640625" style="10" customWidth="1"/>
    <col min="9" max="9" width="4.5" style="10" customWidth="1"/>
    <col min="10" max="16384" width="11.5" style="10" hidden="1"/>
  </cols>
  <sheetData>
    <row r="1" spans="1:9" ht="100" customHeight="1" x14ac:dyDescent="0.2">
      <c r="A1" s="243"/>
      <c r="B1" s="272" t="s">
        <v>191</v>
      </c>
      <c r="C1" s="272"/>
      <c r="D1" s="272"/>
      <c r="E1" s="272"/>
      <c r="F1" s="272"/>
      <c r="G1" s="272"/>
      <c r="H1" s="272"/>
      <c r="I1" s="272"/>
    </row>
    <row r="2" spans="1:9" ht="19.5" customHeight="1" x14ac:dyDescent="0.2">
      <c r="C2" s="4"/>
      <c r="D2" s="4"/>
      <c r="E2" s="4"/>
      <c r="F2" s="4"/>
    </row>
    <row r="3" spans="1:9" s="66" customFormat="1" ht="20" customHeight="1" x14ac:dyDescent="0.2">
      <c r="B3" s="274" t="s">
        <v>39</v>
      </c>
      <c r="C3" s="266" t="s">
        <v>289</v>
      </c>
      <c r="D3" s="276"/>
      <c r="E3" s="57"/>
      <c r="F3" s="274" t="s">
        <v>39</v>
      </c>
      <c r="G3" s="276" t="s">
        <v>290</v>
      </c>
      <c r="H3" s="274"/>
      <c r="I3" s="57"/>
    </row>
    <row r="4" spans="1:9" s="66" customFormat="1" ht="20" customHeight="1" x14ac:dyDescent="0.2">
      <c r="B4" s="274"/>
      <c r="C4" s="274" t="s">
        <v>291</v>
      </c>
      <c r="D4" s="274"/>
      <c r="E4" s="57"/>
      <c r="F4" s="274"/>
      <c r="G4" s="276" t="s">
        <v>291</v>
      </c>
      <c r="H4" s="274"/>
    </row>
    <row r="5" spans="1:9" s="66" customFormat="1" ht="20" customHeight="1" x14ac:dyDescent="0.2">
      <c r="B5" s="274"/>
      <c r="C5" s="274" t="s">
        <v>0</v>
      </c>
      <c r="D5" s="274"/>
      <c r="F5" s="274"/>
      <c r="G5" s="276" t="s">
        <v>0</v>
      </c>
      <c r="H5" s="274"/>
    </row>
    <row r="6" spans="1:9" s="66" customFormat="1" ht="20" customHeight="1" x14ac:dyDescent="0.2">
      <c r="B6" s="274"/>
      <c r="C6" s="244" t="s">
        <v>139</v>
      </c>
      <c r="D6" s="244" t="s">
        <v>7</v>
      </c>
      <c r="F6" s="274"/>
      <c r="G6" s="251" t="s">
        <v>139</v>
      </c>
      <c r="H6" s="244" t="s">
        <v>7</v>
      </c>
    </row>
    <row r="7" spans="1:9" s="75" customFormat="1" ht="20" customHeight="1" x14ac:dyDescent="0.2">
      <c r="B7" s="89" t="s">
        <v>27</v>
      </c>
      <c r="C7" s="69">
        <v>1619</v>
      </c>
      <c r="D7" s="138">
        <f>(C7/$C$10)*100</f>
        <v>21.922816519972919</v>
      </c>
      <c r="F7" s="89" t="s">
        <v>27</v>
      </c>
      <c r="G7" s="128">
        <v>808</v>
      </c>
      <c r="H7" s="138">
        <f>(G7/$G$10)*100</f>
        <v>62.345679012345677</v>
      </c>
    </row>
    <row r="8" spans="1:9" s="75" customFormat="1" ht="20" customHeight="1" x14ac:dyDescent="0.2">
      <c r="B8" s="89" t="s">
        <v>41</v>
      </c>
      <c r="C8" s="69">
        <v>4618</v>
      </c>
      <c r="D8" s="138">
        <f t="shared" ref="D8:D10" si="0">(C8/$C$10)*100</f>
        <v>62.532159783344618</v>
      </c>
      <c r="F8" s="89" t="s">
        <v>41</v>
      </c>
      <c r="G8" s="128">
        <v>252</v>
      </c>
      <c r="H8" s="138">
        <f>(G8/$G$10)*100</f>
        <v>19.444444444444446</v>
      </c>
    </row>
    <row r="9" spans="1:9" s="75" customFormat="1" ht="20" customHeight="1" x14ac:dyDescent="0.2">
      <c r="B9" s="89" t="s">
        <v>40</v>
      </c>
      <c r="C9" s="69">
        <v>1148</v>
      </c>
      <c r="D9" s="138">
        <f t="shared" si="0"/>
        <v>15.545023696682463</v>
      </c>
      <c r="E9" s="76"/>
      <c r="F9" s="89" t="s">
        <v>40</v>
      </c>
      <c r="G9" s="128">
        <v>236</v>
      </c>
      <c r="H9" s="138">
        <f>(G9/$G$10)*100</f>
        <v>18.209876543209877</v>
      </c>
    </row>
    <row r="10" spans="1:9" s="75" customFormat="1" ht="20" customHeight="1" x14ac:dyDescent="0.2">
      <c r="B10" s="90" t="s">
        <v>111</v>
      </c>
      <c r="C10" s="70">
        <f>SUM(C7:C9)</f>
        <v>7385</v>
      </c>
      <c r="D10" s="139">
        <f t="shared" si="0"/>
        <v>100</v>
      </c>
      <c r="E10" s="76"/>
      <c r="F10" s="90" t="s">
        <v>111</v>
      </c>
      <c r="G10" s="129">
        <f>SUM(G7:G9)</f>
        <v>1296</v>
      </c>
      <c r="H10" s="139">
        <f>SUM(H7:H9)</f>
        <v>100</v>
      </c>
    </row>
    <row r="11" spans="1:9" s="75" customFormat="1" ht="20" customHeight="1" x14ac:dyDescent="0.2">
      <c r="B11" s="89" t="s">
        <v>32</v>
      </c>
      <c r="C11" s="69">
        <v>30175</v>
      </c>
      <c r="D11" s="87" t="s">
        <v>119</v>
      </c>
      <c r="F11" s="89" t="s">
        <v>32</v>
      </c>
      <c r="G11" s="128">
        <v>3598</v>
      </c>
      <c r="H11" s="87" t="s">
        <v>119</v>
      </c>
    </row>
    <row r="12" spans="1:9" s="75" customFormat="1" ht="20" customHeight="1" x14ac:dyDescent="0.2">
      <c r="B12" s="63" t="s">
        <v>4</v>
      </c>
      <c r="C12" s="71">
        <f>SUM(C10:C11)</f>
        <v>37560</v>
      </c>
      <c r="D12" s="91"/>
      <c r="F12" s="63" t="s">
        <v>4</v>
      </c>
      <c r="G12" s="130">
        <f>SUM(G10:G11)</f>
        <v>4894</v>
      </c>
      <c r="H12" s="91"/>
    </row>
    <row r="13" spans="1:9" ht="25" customHeight="1" x14ac:dyDescent="0.2">
      <c r="B13" s="31" t="s">
        <v>92</v>
      </c>
      <c r="C13" s="29"/>
      <c r="D13" s="29"/>
      <c r="E13" s="29"/>
      <c r="F13" s="110"/>
    </row>
    <row r="14" spans="1:9" ht="15" hidden="1" customHeight="1" x14ac:dyDescent="0.2">
      <c r="B14" s="2"/>
    </row>
    <row r="15" spans="1:9" ht="15" hidden="1" customHeight="1" x14ac:dyDescent="0.2"/>
    <row r="30" s="18" customFormat="1" hidden="1" x14ac:dyDescent="0.2"/>
    <row r="31" s="18" customFormat="1" hidden="1" x14ac:dyDescent="0.2"/>
  </sheetData>
  <sheetProtection algorithmName="SHA-512" hashValue="Z/B+pNu8aPBTO2E39NYKF1BiA9Fm8yzzcih59Tc+8b894FOR/nMraIBCK76VKikOxGGtqvTG2y+3MadQH1Ia6Q==" saltValue="4G0d8pQBD9O4M+7oapxzvA==" spinCount="100000" sheet="1" objects="1" scenarios="1"/>
  <mergeCells count="9">
    <mergeCell ref="C4:D4"/>
    <mergeCell ref="G4:H4"/>
    <mergeCell ref="C5:D5"/>
    <mergeCell ref="G5:H5"/>
    <mergeCell ref="B1:I1"/>
    <mergeCell ref="G3:H3"/>
    <mergeCell ref="B3:B6"/>
    <mergeCell ref="C3:D3"/>
    <mergeCell ref="F3:F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2"/>
  <dimension ref="A1:V19"/>
  <sheetViews>
    <sheetView showGridLines="0" zoomScaleNormal="100" workbookViewId="0">
      <selection sqref="A1:XFD1048576"/>
    </sheetView>
  </sheetViews>
  <sheetFormatPr baseColWidth="10" defaultColWidth="0" defaultRowHeight="15" zeroHeight="1" x14ac:dyDescent="0.2"/>
  <cols>
    <col min="1" max="1" width="4.6640625" style="10" customWidth="1"/>
    <col min="2" max="2" width="30.5" style="10" bestFit="1" customWidth="1"/>
    <col min="3" max="3" width="10.6640625" style="10" customWidth="1"/>
    <col min="4" max="4" width="10.83203125" style="10" customWidth="1"/>
    <col min="5" max="5" width="9.1640625" style="10" customWidth="1"/>
    <col min="6" max="6" width="12" style="10" customWidth="1"/>
    <col min="7" max="7" width="8.83203125" style="10" customWidth="1"/>
    <col min="8" max="8" width="8.5" style="10" bestFit="1" customWidth="1"/>
    <col min="9" max="9" width="4.6640625" style="10" customWidth="1"/>
    <col min="10" max="10" width="30.5" style="10" bestFit="1" customWidth="1"/>
    <col min="11" max="11" width="11" style="10" customWidth="1"/>
    <col min="12" max="13" width="6.5" style="10" bestFit="1" customWidth="1"/>
    <col min="14" max="14" width="13.1640625" style="10" customWidth="1"/>
    <col min="15" max="16" width="6.5" style="10" bestFit="1" customWidth="1"/>
    <col min="17" max="17" width="2.83203125" style="10" customWidth="1"/>
    <col min="18" max="22" width="0" style="10" hidden="1" customWidth="1"/>
    <col min="23" max="16384" width="11.5" style="10" hidden="1"/>
  </cols>
  <sheetData>
    <row r="1" spans="1:17" ht="100" customHeight="1" x14ac:dyDescent="0.2">
      <c r="A1" s="243"/>
      <c r="B1" s="272" t="s">
        <v>269</v>
      </c>
      <c r="C1" s="272"/>
      <c r="D1" s="272"/>
      <c r="E1" s="272"/>
      <c r="F1" s="272"/>
      <c r="G1" s="272"/>
      <c r="H1" s="272"/>
      <c r="I1" s="272"/>
      <c r="J1" s="272"/>
      <c r="K1" s="272"/>
      <c r="L1" s="272"/>
      <c r="M1" s="272"/>
      <c r="N1" s="272"/>
      <c r="O1" s="272"/>
      <c r="P1" s="272"/>
      <c r="Q1" s="272"/>
    </row>
    <row r="2" spans="1:17" ht="19.5" customHeight="1" x14ac:dyDescent="0.2">
      <c r="C2" s="4"/>
      <c r="D2" s="4"/>
      <c r="E2" s="4"/>
      <c r="F2" s="4"/>
      <c r="G2" s="4"/>
    </row>
    <row r="3" spans="1:17" s="66" customFormat="1" ht="20" customHeight="1" x14ac:dyDescent="0.2">
      <c r="B3" s="274" t="s">
        <v>146</v>
      </c>
      <c r="C3" s="266" t="s">
        <v>289</v>
      </c>
      <c r="D3" s="267"/>
      <c r="E3" s="267"/>
      <c r="F3" s="267"/>
      <c r="G3" s="267"/>
      <c r="H3" s="276"/>
      <c r="J3" s="274" t="s">
        <v>146</v>
      </c>
      <c r="K3" s="274" t="s">
        <v>290</v>
      </c>
      <c r="L3" s="274"/>
      <c r="M3" s="274"/>
      <c r="N3" s="274"/>
      <c r="O3" s="274"/>
      <c r="P3" s="274"/>
    </row>
    <row r="4" spans="1:17" s="66" customFormat="1" ht="20" customHeight="1" x14ac:dyDescent="0.2">
      <c r="B4" s="274"/>
      <c r="C4" s="274" t="s">
        <v>291</v>
      </c>
      <c r="D4" s="274"/>
      <c r="E4" s="274"/>
      <c r="F4" s="274"/>
      <c r="G4" s="274"/>
      <c r="H4" s="274"/>
      <c r="J4" s="274"/>
      <c r="K4" s="274" t="s">
        <v>291</v>
      </c>
      <c r="L4" s="274"/>
      <c r="M4" s="274"/>
      <c r="N4" s="274"/>
      <c r="O4" s="274"/>
      <c r="P4" s="274"/>
    </row>
    <row r="5" spans="1:17" s="66" customFormat="1" ht="20" customHeight="1" x14ac:dyDescent="0.2">
      <c r="B5" s="274"/>
      <c r="C5" s="274" t="s">
        <v>0</v>
      </c>
      <c r="D5" s="274"/>
      <c r="E5" s="274"/>
      <c r="F5" s="274"/>
      <c r="G5" s="274"/>
      <c r="H5" s="274"/>
      <c r="J5" s="274"/>
      <c r="K5" s="274" t="s">
        <v>0</v>
      </c>
      <c r="L5" s="274"/>
      <c r="M5" s="274"/>
      <c r="N5" s="274"/>
      <c r="O5" s="274"/>
      <c r="P5" s="274"/>
    </row>
    <row r="6" spans="1:17" s="66" customFormat="1" ht="20" customHeight="1" x14ac:dyDescent="0.2">
      <c r="B6" s="274"/>
      <c r="C6" s="274" t="s">
        <v>12</v>
      </c>
      <c r="D6" s="274"/>
      <c r="E6" s="274" t="s">
        <v>11</v>
      </c>
      <c r="F6" s="274"/>
      <c r="G6" s="274" t="s">
        <v>4</v>
      </c>
      <c r="H6" s="274" t="s">
        <v>7</v>
      </c>
      <c r="J6" s="274"/>
      <c r="K6" s="274" t="s">
        <v>12</v>
      </c>
      <c r="L6" s="274"/>
      <c r="M6" s="274" t="s">
        <v>11</v>
      </c>
      <c r="N6" s="274"/>
      <c r="O6" s="274" t="s">
        <v>4</v>
      </c>
      <c r="P6" s="274" t="s">
        <v>7</v>
      </c>
    </row>
    <row r="7" spans="1:17" s="75" customFormat="1" ht="20" customHeight="1" x14ac:dyDescent="0.2">
      <c r="B7" s="274"/>
      <c r="C7" s="244" t="s">
        <v>6</v>
      </c>
      <c r="D7" s="244" t="s">
        <v>7</v>
      </c>
      <c r="E7" s="244" t="s">
        <v>6</v>
      </c>
      <c r="F7" s="244" t="s">
        <v>7</v>
      </c>
      <c r="G7" s="274"/>
      <c r="H7" s="274"/>
      <c r="J7" s="274"/>
      <c r="K7" s="244" t="s">
        <v>6</v>
      </c>
      <c r="L7" s="244" t="s">
        <v>7</v>
      </c>
      <c r="M7" s="244" t="s">
        <v>6</v>
      </c>
      <c r="N7" s="244" t="s">
        <v>7</v>
      </c>
      <c r="O7" s="274"/>
      <c r="P7" s="274"/>
    </row>
    <row r="8" spans="1:17" s="75" customFormat="1" ht="20" customHeight="1" x14ac:dyDescent="0.2">
      <c r="B8" s="92" t="s">
        <v>272</v>
      </c>
      <c r="C8" s="77">
        <v>333</v>
      </c>
      <c r="D8" s="136">
        <f t="shared" ref="D8:D17" si="0">(C8/$C$18)*100</f>
        <v>2.2968685335908399</v>
      </c>
      <c r="E8" s="77">
        <v>240</v>
      </c>
      <c r="F8" s="136">
        <f t="shared" ref="F8:F17" si="1">(E8/$E$18)*100</f>
        <v>1.0406729685196427</v>
      </c>
      <c r="G8" s="77">
        <f t="shared" ref="G8:G17" si="2">E8+C8</f>
        <v>573</v>
      </c>
      <c r="H8" s="136">
        <f>(G8/$G$18)*100</f>
        <v>1.52555910543131</v>
      </c>
      <c r="J8" s="92" t="s">
        <v>272</v>
      </c>
      <c r="K8" s="77">
        <v>38</v>
      </c>
      <c r="L8" s="136">
        <f t="shared" ref="L8:L17" si="3">(K8/$C$18)*100</f>
        <v>0.26210511794730307</v>
      </c>
      <c r="M8" s="77">
        <v>29</v>
      </c>
      <c r="N8" s="136">
        <f t="shared" ref="N8:N17" si="4">(M8/$E$18)*100</f>
        <v>0.12574798369612347</v>
      </c>
      <c r="O8" s="77">
        <f t="shared" ref="O8:O17" si="5">M8+K8</f>
        <v>67</v>
      </c>
      <c r="P8" s="136">
        <f>(O8/$G$18)*100</f>
        <v>0.17838125665601703</v>
      </c>
    </row>
    <row r="9" spans="1:17" s="75" customFormat="1" ht="20" customHeight="1" x14ac:dyDescent="0.2">
      <c r="B9" s="92" t="s">
        <v>273</v>
      </c>
      <c r="C9" s="77">
        <v>28</v>
      </c>
      <c r="D9" s="136">
        <f t="shared" si="0"/>
        <v>0.19313008690853911</v>
      </c>
      <c r="E9" s="77">
        <v>33</v>
      </c>
      <c r="F9" s="136">
        <f t="shared" si="1"/>
        <v>0.14309253317145088</v>
      </c>
      <c r="G9" s="77">
        <f t="shared" si="2"/>
        <v>61</v>
      </c>
      <c r="H9" s="136">
        <f t="shared" ref="H9:H17" si="6">(G9/$G$18)*100</f>
        <v>0.16240681576144836</v>
      </c>
      <c r="J9" s="92" t="s">
        <v>273</v>
      </c>
      <c r="K9" s="77">
        <v>1</v>
      </c>
      <c r="L9" s="136">
        <f t="shared" si="3"/>
        <v>6.8975031038763963E-3</v>
      </c>
      <c r="M9" s="77">
        <v>2</v>
      </c>
      <c r="N9" s="136">
        <f t="shared" si="4"/>
        <v>8.6722747376636895E-3</v>
      </c>
      <c r="O9" s="77">
        <f t="shared" si="5"/>
        <v>3</v>
      </c>
      <c r="P9" s="136">
        <f t="shared" ref="P9:P17" si="7">(O9/$G$18)*100</f>
        <v>7.9872204472843447E-3</v>
      </c>
    </row>
    <row r="10" spans="1:17" s="75" customFormat="1" ht="20" customHeight="1" x14ac:dyDescent="0.2">
      <c r="B10" s="92" t="s">
        <v>270</v>
      </c>
      <c r="C10" s="77">
        <v>6327</v>
      </c>
      <c r="D10" s="136">
        <f t="shared" si="0"/>
        <v>43.640502138225962</v>
      </c>
      <c r="E10" s="77">
        <v>9378</v>
      </c>
      <c r="F10" s="136">
        <f t="shared" si="1"/>
        <v>40.664296244905039</v>
      </c>
      <c r="G10" s="77">
        <f t="shared" si="2"/>
        <v>15705</v>
      </c>
      <c r="H10" s="136">
        <f t="shared" si="6"/>
        <v>41.813099041533548</v>
      </c>
      <c r="J10" s="92" t="s">
        <v>270</v>
      </c>
      <c r="K10" s="77">
        <v>841</v>
      </c>
      <c r="L10" s="136">
        <f t="shared" si="3"/>
        <v>5.8008001103600497</v>
      </c>
      <c r="M10" s="77">
        <v>1059</v>
      </c>
      <c r="N10" s="136">
        <f t="shared" si="4"/>
        <v>4.5919694735929228</v>
      </c>
      <c r="O10" s="77">
        <f t="shared" si="5"/>
        <v>1900</v>
      </c>
      <c r="P10" s="136">
        <f t="shared" si="7"/>
        <v>5.0585729499467522</v>
      </c>
    </row>
    <row r="11" spans="1:17" s="75" customFormat="1" ht="20" customHeight="1" x14ac:dyDescent="0.2">
      <c r="B11" s="92" t="s">
        <v>145</v>
      </c>
      <c r="C11" s="77">
        <v>528</v>
      </c>
      <c r="D11" s="136">
        <f t="shared" si="0"/>
        <v>3.6418816388467374</v>
      </c>
      <c r="E11" s="77">
        <v>757</v>
      </c>
      <c r="F11" s="136">
        <f t="shared" si="1"/>
        <v>3.2824559882057063</v>
      </c>
      <c r="G11" s="77">
        <f t="shared" si="2"/>
        <v>1285</v>
      </c>
      <c r="H11" s="136">
        <f t="shared" si="6"/>
        <v>3.4211927582534614</v>
      </c>
      <c r="J11" s="92" t="s">
        <v>145</v>
      </c>
      <c r="K11" s="77">
        <v>55</v>
      </c>
      <c r="L11" s="136">
        <f t="shared" si="3"/>
        <v>0.37936267071320184</v>
      </c>
      <c r="M11" s="77">
        <v>64</v>
      </c>
      <c r="N11" s="136">
        <f t="shared" si="4"/>
        <v>0.27751279160523806</v>
      </c>
      <c r="O11" s="77">
        <f t="shared" si="5"/>
        <v>119</v>
      </c>
      <c r="P11" s="136">
        <f t="shared" si="7"/>
        <v>0.31682641107561238</v>
      </c>
    </row>
    <row r="12" spans="1:17" s="75" customFormat="1" ht="20" customHeight="1" x14ac:dyDescent="0.2">
      <c r="B12" s="92" t="s">
        <v>143</v>
      </c>
      <c r="C12" s="77">
        <v>1525</v>
      </c>
      <c r="D12" s="136">
        <f t="shared" si="0"/>
        <v>10.518692233411505</v>
      </c>
      <c r="E12" s="77">
        <v>2798</v>
      </c>
      <c r="F12" s="136">
        <f t="shared" si="1"/>
        <v>12.132512357991502</v>
      </c>
      <c r="G12" s="77">
        <f t="shared" si="2"/>
        <v>4323</v>
      </c>
      <c r="H12" s="136">
        <f t="shared" si="6"/>
        <v>11.509584664536741</v>
      </c>
      <c r="J12" s="92" t="s">
        <v>143</v>
      </c>
      <c r="K12" s="77">
        <v>209</v>
      </c>
      <c r="L12" s="136">
        <f t="shared" si="3"/>
        <v>1.4415781487101669</v>
      </c>
      <c r="M12" s="77">
        <v>254</v>
      </c>
      <c r="N12" s="136">
        <f t="shared" si="4"/>
        <v>1.1013788916832885</v>
      </c>
      <c r="O12" s="77">
        <f t="shared" si="5"/>
        <v>463</v>
      </c>
      <c r="P12" s="136">
        <f t="shared" si="7"/>
        <v>1.2326943556975505</v>
      </c>
    </row>
    <row r="13" spans="1:17" s="75" customFormat="1" ht="20" customHeight="1" x14ac:dyDescent="0.2">
      <c r="B13" s="92" t="s">
        <v>271</v>
      </c>
      <c r="C13" s="77">
        <v>1367</v>
      </c>
      <c r="D13" s="136">
        <f t="shared" si="0"/>
        <v>9.4288867429990351</v>
      </c>
      <c r="E13" s="77">
        <v>1843</v>
      </c>
      <c r="F13" s="136">
        <f t="shared" si="1"/>
        <v>7.9915011707570898</v>
      </c>
      <c r="G13" s="77">
        <f t="shared" si="2"/>
        <v>3210</v>
      </c>
      <c r="H13" s="136">
        <f t="shared" si="6"/>
        <v>8.5463258785942493</v>
      </c>
      <c r="J13" s="92" t="s">
        <v>271</v>
      </c>
      <c r="K13" s="77">
        <v>178</v>
      </c>
      <c r="L13" s="136">
        <f t="shared" si="3"/>
        <v>1.2277555524899986</v>
      </c>
      <c r="M13" s="77">
        <v>229</v>
      </c>
      <c r="N13" s="136">
        <f t="shared" si="4"/>
        <v>0.99297545746249249</v>
      </c>
      <c r="O13" s="77">
        <f t="shared" si="5"/>
        <v>407</v>
      </c>
      <c r="P13" s="136">
        <f t="shared" si="7"/>
        <v>1.0835995740149094</v>
      </c>
    </row>
    <row r="14" spans="1:17" s="75" customFormat="1" ht="20" customHeight="1" x14ac:dyDescent="0.2">
      <c r="B14" s="92" t="s">
        <v>142</v>
      </c>
      <c r="C14" s="77">
        <v>3053</v>
      </c>
      <c r="D14" s="136">
        <f t="shared" si="0"/>
        <v>21.05807697613464</v>
      </c>
      <c r="E14" s="77">
        <v>5591</v>
      </c>
      <c r="F14" s="136">
        <f t="shared" si="1"/>
        <v>24.243344029138843</v>
      </c>
      <c r="G14" s="77">
        <f t="shared" si="2"/>
        <v>8644</v>
      </c>
      <c r="H14" s="136">
        <f t="shared" si="6"/>
        <v>23.01384451544196</v>
      </c>
      <c r="J14" s="92" t="s">
        <v>142</v>
      </c>
      <c r="K14" s="77">
        <v>520</v>
      </c>
      <c r="L14" s="136">
        <f t="shared" si="3"/>
        <v>3.5867016140157264</v>
      </c>
      <c r="M14" s="77">
        <v>861</v>
      </c>
      <c r="N14" s="136">
        <f t="shared" si="4"/>
        <v>3.7334142745642183</v>
      </c>
      <c r="O14" s="77">
        <f t="shared" si="5"/>
        <v>1381</v>
      </c>
      <c r="P14" s="136">
        <f t="shared" si="7"/>
        <v>3.6767838125665602</v>
      </c>
    </row>
    <row r="15" spans="1:17" s="75" customFormat="1" ht="20" customHeight="1" x14ac:dyDescent="0.2">
      <c r="B15" s="92" t="s">
        <v>42</v>
      </c>
      <c r="C15" s="77">
        <v>343</v>
      </c>
      <c r="D15" s="136">
        <f t="shared" si="0"/>
        <v>2.3658435646296039</v>
      </c>
      <c r="E15" s="77">
        <v>590</v>
      </c>
      <c r="F15" s="136">
        <f t="shared" si="1"/>
        <v>2.5583210476107885</v>
      </c>
      <c r="G15" s="77">
        <f t="shared" si="2"/>
        <v>933</v>
      </c>
      <c r="H15" s="136">
        <f t="shared" si="6"/>
        <v>2.4840255591054312</v>
      </c>
      <c r="J15" s="92" t="s">
        <v>42</v>
      </c>
      <c r="K15" s="77">
        <v>56</v>
      </c>
      <c r="L15" s="136">
        <f t="shared" si="3"/>
        <v>0.38626017381707822</v>
      </c>
      <c r="M15" s="77">
        <v>79</v>
      </c>
      <c r="N15" s="136">
        <f t="shared" si="4"/>
        <v>0.34255485213771575</v>
      </c>
      <c r="O15" s="77">
        <f t="shared" si="5"/>
        <v>135</v>
      </c>
      <c r="P15" s="136">
        <f t="shared" si="7"/>
        <v>0.35942492012779553</v>
      </c>
    </row>
    <row r="16" spans="1:17" s="75" customFormat="1" ht="20" customHeight="1" x14ac:dyDescent="0.2">
      <c r="B16" s="92" t="s">
        <v>144</v>
      </c>
      <c r="C16" s="77">
        <v>655</v>
      </c>
      <c r="D16" s="136">
        <f t="shared" si="0"/>
        <v>4.5178645330390399</v>
      </c>
      <c r="E16" s="77">
        <v>1183</v>
      </c>
      <c r="F16" s="136">
        <f t="shared" si="1"/>
        <v>5.1296505073280718</v>
      </c>
      <c r="G16" s="77">
        <f t="shared" si="2"/>
        <v>1838</v>
      </c>
      <c r="H16" s="136">
        <f t="shared" si="6"/>
        <v>4.8935037273695423</v>
      </c>
      <c r="J16" s="92" t="s">
        <v>144</v>
      </c>
      <c r="K16" s="77">
        <v>98</v>
      </c>
      <c r="L16" s="136">
        <f t="shared" si="3"/>
        <v>0.67595530417988692</v>
      </c>
      <c r="M16" s="77">
        <v>174</v>
      </c>
      <c r="N16" s="136">
        <f t="shared" si="4"/>
        <v>0.754487902176741</v>
      </c>
      <c r="O16" s="77">
        <f t="shared" si="5"/>
        <v>272</v>
      </c>
      <c r="P16" s="136">
        <f t="shared" si="7"/>
        <v>0.72417465388711399</v>
      </c>
    </row>
    <row r="17" spans="2:16" s="75" customFormat="1" ht="20" customHeight="1" x14ac:dyDescent="0.2">
      <c r="B17" s="92" t="s">
        <v>5</v>
      </c>
      <c r="C17" s="77">
        <v>339</v>
      </c>
      <c r="D17" s="136">
        <f t="shared" si="0"/>
        <v>2.3382535522140988</v>
      </c>
      <c r="E17" s="77">
        <v>649</v>
      </c>
      <c r="F17" s="136">
        <f t="shared" si="1"/>
        <v>2.8141531523718668</v>
      </c>
      <c r="G17" s="77">
        <f t="shared" si="2"/>
        <v>988</v>
      </c>
      <c r="H17" s="136">
        <f t="shared" si="6"/>
        <v>2.6304579339723109</v>
      </c>
      <c r="J17" s="92" t="s">
        <v>5</v>
      </c>
      <c r="K17" s="77">
        <v>63</v>
      </c>
      <c r="L17" s="136">
        <f t="shared" si="3"/>
        <v>0.43454269554421304</v>
      </c>
      <c r="M17" s="77">
        <v>84</v>
      </c>
      <c r="N17" s="136">
        <f t="shared" si="4"/>
        <v>0.36423553898187494</v>
      </c>
      <c r="O17" s="77">
        <f t="shared" si="5"/>
        <v>147</v>
      </c>
      <c r="P17" s="136">
        <f t="shared" si="7"/>
        <v>0.39137380191693294</v>
      </c>
    </row>
    <row r="18" spans="2:16" s="75" customFormat="1" ht="20" customHeight="1" x14ac:dyDescent="0.2">
      <c r="B18" s="93" t="s">
        <v>4</v>
      </c>
      <c r="C18" s="78">
        <f>SUM(C8:C17)</f>
        <v>14498</v>
      </c>
      <c r="D18" s="137">
        <v>100</v>
      </c>
      <c r="E18" s="78">
        <f>SUM(E8:E17)</f>
        <v>23062</v>
      </c>
      <c r="F18" s="137">
        <v>100</v>
      </c>
      <c r="G18" s="78">
        <f>SUM(G8:G17)</f>
        <v>37560</v>
      </c>
      <c r="H18" s="137">
        <v>100</v>
      </c>
      <c r="J18" s="93" t="s">
        <v>4</v>
      </c>
      <c r="K18" s="78">
        <f>SUM(K8:K17)</f>
        <v>2059</v>
      </c>
      <c r="L18" s="137">
        <v>100</v>
      </c>
      <c r="M18" s="78">
        <f>SUM(M8:M17)</f>
        <v>2835</v>
      </c>
      <c r="N18" s="137">
        <v>100</v>
      </c>
      <c r="O18" s="78">
        <f>SUM(O8:O17)</f>
        <v>4894</v>
      </c>
      <c r="P18" s="137">
        <v>100</v>
      </c>
    </row>
    <row r="19" spans="2:16" s="28" customFormat="1" ht="25" customHeight="1" x14ac:dyDescent="0.2">
      <c r="B19" s="289" t="s">
        <v>92</v>
      </c>
      <c r="C19" s="289"/>
      <c r="D19" s="289"/>
      <c r="E19" s="289"/>
      <c r="F19" s="289"/>
      <c r="G19" s="289"/>
      <c r="H19" s="289"/>
      <c r="I19" s="21"/>
      <c r="J19" s="52"/>
    </row>
  </sheetData>
  <sheetProtection algorithmName="SHA-512" hashValue="IVRWG3jV3IYUeng8PYM7fJCPKsWNZgmODtfSdAQcAkYY82Ilpkbnf3gIyd+iXmp3VzYr8qcs44rTDeSlK60uKw==" saltValue="mzNOng3qWhXYkzcjQVv8Cw==" spinCount="100000" sheet="1" objects="1" scenarios="1"/>
  <sortState xmlns:xlrd2="http://schemas.microsoft.com/office/spreadsheetml/2017/richdata2" ref="B5:D13">
    <sortCondition descending="1" ref="C4:C13"/>
  </sortState>
  <mergeCells count="18">
    <mergeCell ref="H6:H7"/>
    <mergeCell ref="J3:J7"/>
    <mergeCell ref="B19:H19"/>
    <mergeCell ref="B1:Q1"/>
    <mergeCell ref="B3:B7"/>
    <mergeCell ref="C3:H3"/>
    <mergeCell ref="K4:P4"/>
    <mergeCell ref="K5:P5"/>
    <mergeCell ref="M6:N6"/>
    <mergeCell ref="K6:L6"/>
    <mergeCell ref="O6:O7"/>
    <mergeCell ref="P6:P7"/>
    <mergeCell ref="K3:P3"/>
    <mergeCell ref="C4:H4"/>
    <mergeCell ref="C5:H5"/>
    <mergeCell ref="E6:F6"/>
    <mergeCell ref="C6:D6"/>
    <mergeCell ref="G6:G7"/>
  </mergeCells>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3"/>
  <dimension ref="A1:I78"/>
  <sheetViews>
    <sheetView showGridLines="0" zoomScaleNormal="100" workbookViewId="0">
      <selection activeCell="F25" sqref="F25"/>
    </sheetView>
  </sheetViews>
  <sheetFormatPr baseColWidth="10" defaultColWidth="0" defaultRowHeight="15" zeroHeight="1" x14ac:dyDescent="0.2"/>
  <cols>
    <col min="1" max="1" width="5" style="10" customWidth="1"/>
    <col min="2" max="2" width="70.83203125" style="10" bestFit="1" customWidth="1"/>
    <col min="3" max="4" width="12.6640625" style="10" customWidth="1"/>
    <col min="5" max="5" width="4.6640625" style="10" customWidth="1"/>
    <col min="6" max="6" width="49.1640625" style="10" customWidth="1"/>
    <col min="7" max="7" width="9.1640625" style="10" customWidth="1"/>
    <col min="8" max="8" width="10.33203125" style="10" customWidth="1"/>
    <col min="9" max="9" width="5" style="10" customWidth="1"/>
    <col min="10" max="16384" width="11.5" style="10" hidden="1"/>
  </cols>
  <sheetData>
    <row r="1" spans="1:9" ht="100" customHeight="1" x14ac:dyDescent="0.2">
      <c r="A1" s="243"/>
      <c r="B1" s="284" t="s">
        <v>192</v>
      </c>
      <c r="C1" s="284"/>
      <c r="D1" s="284"/>
      <c r="E1" s="284"/>
      <c r="F1" s="284"/>
      <c r="G1" s="284"/>
      <c r="H1" s="284"/>
      <c r="I1" s="284"/>
    </row>
    <row r="2" spans="1:9" ht="19.75" customHeight="1" x14ac:dyDescent="0.2">
      <c r="C2" s="4"/>
      <c r="D2" s="4"/>
      <c r="E2" s="4"/>
    </row>
    <row r="3" spans="1:9" ht="81" customHeight="1" x14ac:dyDescent="0.2">
      <c r="B3" s="273" t="s">
        <v>43</v>
      </c>
      <c r="C3" s="301" t="s">
        <v>289</v>
      </c>
      <c r="D3" s="302"/>
      <c r="E3" s="184"/>
      <c r="F3" s="274" t="s">
        <v>43</v>
      </c>
      <c r="G3" s="296" t="s">
        <v>290</v>
      </c>
      <c r="H3" s="296"/>
    </row>
    <row r="4" spans="1:9" ht="20" customHeight="1" x14ac:dyDescent="0.2">
      <c r="B4" s="273"/>
      <c r="C4" s="273" t="s">
        <v>291</v>
      </c>
      <c r="D4" s="273"/>
      <c r="F4" s="274"/>
      <c r="G4" s="274" t="s">
        <v>291</v>
      </c>
      <c r="H4" s="274"/>
    </row>
    <row r="5" spans="1:9" ht="20" customHeight="1" x14ac:dyDescent="0.2">
      <c r="B5" s="273"/>
      <c r="C5" s="273" t="s">
        <v>0</v>
      </c>
      <c r="D5" s="273"/>
      <c r="F5" s="274"/>
      <c r="G5" s="274" t="s">
        <v>0</v>
      </c>
      <c r="H5" s="274"/>
    </row>
    <row r="6" spans="1:9" ht="20" customHeight="1" x14ac:dyDescent="0.2">
      <c r="B6" s="273"/>
      <c r="C6" s="245" t="s">
        <v>6</v>
      </c>
      <c r="D6" s="245" t="s">
        <v>7</v>
      </c>
      <c r="F6" s="274"/>
      <c r="G6" s="244" t="s">
        <v>6</v>
      </c>
      <c r="H6" s="244" t="s">
        <v>7</v>
      </c>
    </row>
    <row r="7" spans="1:9" s="28" customFormat="1" ht="20" customHeight="1" x14ac:dyDescent="0.2">
      <c r="B7" s="92" t="s">
        <v>46</v>
      </c>
      <c r="C7" s="77">
        <v>2684</v>
      </c>
      <c r="D7" s="136">
        <v>7.1458998935037279</v>
      </c>
      <c r="F7" s="92" t="s">
        <v>132</v>
      </c>
      <c r="G7" s="77">
        <v>369</v>
      </c>
      <c r="H7" s="136">
        <v>7.5398447078054769</v>
      </c>
    </row>
    <row r="8" spans="1:9" s="28" customFormat="1" ht="20" customHeight="1" x14ac:dyDescent="0.2">
      <c r="B8" s="92" t="s">
        <v>50</v>
      </c>
      <c r="C8" s="77">
        <v>2665</v>
      </c>
      <c r="D8" s="136">
        <v>7.0953141640042601</v>
      </c>
      <c r="F8" s="92" t="s">
        <v>274</v>
      </c>
      <c r="G8" s="77">
        <v>285</v>
      </c>
      <c r="H8" s="136">
        <v>5.8234572946465057</v>
      </c>
    </row>
    <row r="9" spans="1:9" s="28" customFormat="1" ht="20" customHeight="1" x14ac:dyDescent="0.2">
      <c r="B9" s="92" t="s">
        <v>63</v>
      </c>
      <c r="C9" s="77">
        <v>2170</v>
      </c>
      <c r="D9" s="136">
        <v>5.7774227902023432</v>
      </c>
      <c r="F9" s="92" t="s">
        <v>46</v>
      </c>
      <c r="G9" s="77">
        <v>182</v>
      </c>
      <c r="H9" s="136">
        <v>3.7188393951777683</v>
      </c>
    </row>
    <row r="10" spans="1:9" s="28" customFormat="1" ht="20" customHeight="1" x14ac:dyDescent="0.2">
      <c r="B10" s="92" t="s">
        <v>67</v>
      </c>
      <c r="C10" s="77">
        <v>2088</v>
      </c>
      <c r="D10" s="136">
        <v>5.559105431309904</v>
      </c>
      <c r="F10" s="92" t="s">
        <v>50</v>
      </c>
      <c r="G10" s="77">
        <v>157</v>
      </c>
      <c r="H10" s="136">
        <v>3.2080098079280752</v>
      </c>
    </row>
    <row r="11" spans="1:9" s="28" customFormat="1" ht="20" customHeight="1" x14ac:dyDescent="0.2">
      <c r="B11" s="92" t="s">
        <v>51</v>
      </c>
      <c r="C11" s="77">
        <v>2059</v>
      </c>
      <c r="D11" s="136">
        <v>5.4818956336528224</v>
      </c>
      <c r="F11" s="92" t="s">
        <v>45</v>
      </c>
      <c r="G11" s="77">
        <v>151</v>
      </c>
      <c r="H11" s="136">
        <v>3.0854107069881489</v>
      </c>
    </row>
    <row r="12" spans="1:9" s="28" customFormat="1" ht="20" customHeight="1" x14ac:dyDescent="0.2">
      <c r="B12" s="92" t="s">
        <v>274</v>
      </c>
      <c r="C12" s="77">
        <v>1460</v>
      </c>
      <c r="D12" s="136">
        <v>3.887113951011715</v>
      </c>
      <c r="F12" s="92" t="s">
        <v>52</v>
      </c>
      <c r="G12" s="77">
        <v>150</v>
      </c>
      <c r="H12" s="136">
        <v>3.0649775234981611</v>
      </c>
    </row>
    <row r="13" spans="1:9" s="28" customFormat="1" ht="20" customHeight="1" x14ac:dyDescent="0.2">
      <c r="B13" s="92" t="s">
        <v>48</v>
      </c>
      <c r="C13" s="77">
        <v>1415</v>
      </c>
      <c r="D13" s="136">
        <v>3.7673056443024495</v>
      </c>
      <c r="F13" s="92" t="s">
        <v>53</v>
      </c>
      <c r="G13" s="77">
        <v>126</v>
      </c>
      <c r="H13" s="136">
        <v>2.5745811197384554</v>
      </c>
    </row>
    <row r="14" spans="1:9" s="28" customFormat="1" ht="20" customHeight="1" x14ac:dyDescent="0.2">
      <c r="B14" s="92" t="s">
        <v>44</v>
      </c>
      <c r="C14" s="77">
        <v>1171</v>
      </c>
      <c r="D14" s="136">
        <v>3.1176783812566558</v>
      </c>
      <c r="F14" s="92" t="s">
        <v>54</v>
      </c>
      <c r="G14" s="77">
        <v>121</v>
      </c>
      <c r="H14" s="136">
        <v>2.4724152022885164</v>
      </c>
    </row>
    <row r="15" spans="1:9" s="28" customFormat="1" ht="20" customHeight="1" x14ac:dyDescent="0.2">
      <c r="B15" s="92" t="s">
        <v>54</v>
      </c>
      <c r="C15" s="77">
        <v>924</v>
      </c>
      <c r="D15" s="136">
        <v>2.460063897763578</v>
      </c>
      <c r="F15" s="92" t="s">
        <v>76</v>
      </c>
      <c r="G15" s="77">
        <v>121</v>
      </c>
      <c r="H15" s="136">
        <v>2.4724152022885164</v>
      </c>
    </row>
    <row r="16" spans="1:9" s="28" customFormat="1" ht="20" customHeight="1" x14ac:dyDescent="0.2">
      <c r="B16" s="92" t="s">
        <v>59</v>
      </c>
      <c r="C16" s="77">
        <v>911</v>
      </c>
      <c r="D16" s="136">
        <v>2.4254526091586794</v>
      </c>
      <c r="F16" s="92" t="s">
        <v>44</v>
      </c>
      <c r="G16" s="77">
        <v>118</v>
      </c>
      <c r="H16" s="136">
        <v>2.4111156518185535</v>
      </c>
    </row>
    <row r="17" spans="2:8" s="28" customFormat="1" ht="20" customHeight="1" x14ac:dyDescent="0.2">
      <c r="B17" s="92" t="s">
        <v>64</v>
      </c>
      <c r="C17" s="77">
        <v>827</v>
      </c>
      <c r="D17" s="136">
        <v>2.2018104366347178</v>
      </c>
      <c r="F17" s="92" t="s">
        <v>59</v>
      </c>
      <c r="G17" s="77">
        <v>114</v>
      </c>
      <c r="H17" s="136">
        <v>2.3293829178586023</v>
      </c>
    </row>
    <row r="18" spans="2:8" s="28" customFormat="1" ht="20" customHeight="1" x14ac:dyDescent="0.2">
      <c r="B18" s="92" t="s">
        <v>57</v>
      </c>
      <c r="C18" s="77">
        <v>684</v>
      </c>
      <c r="D18" s="136">
        <v>1.8210862619808306</v>
      </c>
      <c r="F18" s="92" t="s">
        <v>51</v>
      </c>
      <c r="G18" s="77">
        <v>111</v>
      </c>
      <c r="H18" s="136">
        <v>2.2680833673886394</v>
      </c>
    </row>
    <row r="19" spans="2:8" s="28" customFormat="1" ht="20" customHeight="1" x14ac:dyDescent="0.2">
      <c r="B19" s="92" t="s">
        <v>53</v>
      </c>
      <c r="C19" s="77">
        <v>667</v>
      </c>
      <c r="D19" s="136">
        <v>1.7758253461128859</v>
      </c>
      <c r="F19" s="92" t="s">
        <v>70</v>
      </c>
      <c r="G19" s="77">
        <v>103</v>
      </c>
      <c r="H19" s="136">
        <v>2.1046178994687375</v>
      </c>
    </row>
    <row r="20" spans="2:8" s="28" customFormat="1" ht="20" customHeight="1" x14ac:dyDescent="0.2">
      <c r="B20" s="92" t="s">
        <v>60</v>
      </c>
      <c r="C20" s="77">
        <v>607</v>
      </c>
      <c r="D20" s="136">
        <v>1.6160809371671989</v>
      </c>
      <c r="F20" s="92" t="s">
        <v>100</v>
      </c>
      <c r="G20" s="77">
        <v>2786</v>
      </c>
      <c r="H20" s="136">
        <v>56.926849203105846</v>
      </c>
    </row>
    <row r="21" spans="2:8" s="28" customFormat="1" ht="20" customHeight="1" x14ac:dyDescent="0.2">
      <c r="B21" s="92" t="s">
        <v>95</v>
      </c>
      <c r="C21" s="77">
        <v>581</v>
      </c>
      <c r="D21" s="136">
        <v>1.5468583599574015</v>
      </c>
      <c r="F21" s="122" t="s">
        <v>4</v>
      </c>
      <c r="G21" s="123">
        <v>4894</v>
      </c>
      <c r="H21" s="180">
        <v>100</v>
      </c>
    </row>
    <row r="22" spans="2:8" s="28" customFormat="1" ht="20" customHeight="1" x14ac:dyDescent="0.2">
      <c r="B22" s="92" t="s">
        <v>56</v>
      </c>
      <c r="C22" s="77">
        <v>571</v>
      </c>
      <c r="D22" s="136">
        <v>1.5202342917997869</v>
      </c>
    </row>
    <row r="23" spans="2:8" s="28" customFormat="1" ht="20" customHeight="1" x14ac:dyDescent="0.2">
      <c r="B23" s="92" t="s">
        <v>61</v>
      </c>
      <c r="C23" s="77">
        <v>565</v>
      </c>
      <c r="D23" s="136">
        <v>1.5042598509052183</v>
      </c>
    </row>
    <row r="24" spans="2:8" s="28" customFormat="1" ht="20" customHeight="1" x14ac:dyDescent="0.2">
      <c r="B24" s="92" t="s">
        <v>70</v>
      </c>
      <c r="C24" s="77">
        <v>515</v>
      </c>
      <c r="D24" s="136">
        <v>1.371139510117146</v>
      </c>
    </row>
    <row r="25" spans="2:8" s="28" customFormat="1" ht="20" customHeight="1" x14ac:dyDescent="0.2">
      <c r="B25" s="92" t="s">
        <v>66</v>
      </c>
      <c r="C25" s="77">
        <v>510</v>
      </c>
      <c r="D25" s="136">
        <v>1.3578274760383386</v>
      </c>
    </row>
    <row r="26" spans="2:8" s="28" customFormat="1" ht="20" customHeight="1" x14ac:dyDescent="0.2">
      <c r="B26" s="92" t="s">
        <v>79</v>
      </c>
      <c r="C26" s="77">
        <v>498</v>
      </c>
      <c r="D26" s="136">
        <v>1.3258785942492013</v>
      </c>
    </row>
    <row r="27" spans="2:8" s="28" customFormat="1" ht="20" customHeight="1" x14ac:dyDescent="0.2">
      <c r="B27" s="92" t="s">
        <v>69</v>
      </c>
      <c r="C27" s="77">
        <v>464</v>
      </c>
      <c r="D27" s="136">
        <v>1.2353567625133119</v>
      </c>
    </row>
    <row r="28" spans="2:8" s="28" customFormat="1" ht="20" customHeight="1" x14ac:dyDescent="0.2">
      <c r="B28" s="92" t="s">
        <v>52</v>
      </c>
      <c r="C28" s="77">
        <v>429</v>
      </c>
      <c r="D28" s="136">
        <v>1.1421725239616614</v>
      </c>
    </row>
    <row r="29" spans="2:8" s="28" customFormat="1" ht="20" customHeight="1" x14ac:dyDescent="0.2">
      <c r="B29" s="92" t="s">
        <v>71</v>
      </c>
      <c r="C29" s="77">
        <v>423</v>
      </c>
      <c r="D29" s="136">
        <v>1.1261980830670926</v>
      </c>
    </row>
    <row r="30" spans="2:8" s="28" customFormat="1" ht="20" customHeight="1" x14ac:dyDescent="0.2">
      <c r="B30" s="92" t="s">
        <v>76</v>
      </c>
      <c r="C30" s="77">
        <v>422</v>
      </c>
      <c r="D30" s="136">
        <v>1.1235356762513311</v>
      </c>
    </row>
    <row r="31" spans="2:8" s="28" customFormat="1" ht="20" customHeight="1" x14ac:dyDescent="0.2">
      <c r="B31" s="92" t="s">
        <v>47</v>
      </c>
      <c r="C31" s="77">
        <v>406</v>
      </c>
      <c r="D31" s="136">
        <v>1.0809371671991479</v>
      </c>
    </row>
    <row r="32" spans="2:8" s="28" customFormat="1" ht="20" customHeight="1" x14ac:dyDescent="0.2">
      <c r="B32" s="92" t="s">
        <v>73</v>
      </c>
      <c r="C32" s="77">
        <v>392</v>
      </c>
      <c r="D32" s="136">
        <v>1.0436634717784876</v>
      </c>
    </row>
    <row r="33" spans="2:4" s="28" customFormat="1" ht="20" customHeight="1" x14ac:dyDescent="0.2">
      <c r="B33" s="92" t="s">
        <v>275</v>
      </c>
      <c r="C33" s="77">
        <v>391</v>
      </c>
      <c r="D33" s="136">
        <v>1.0410010649627262</v>
      </c>
    </row>
    <row r="34" spans="2:4" s="28" customFormat="1" ht="20" customHeight="1" x14ac:dyDescent="0.2">
      <c r="B34" s="92" t="s">
        <v>77</v>
      </c>
      <c r="C34" s="77">
        <v>378</v>
      </c>
      <c r="D34" s="136">
        <v>1.0063897763578273</v>
      </c>
    </row>
    <row r="35" spans="2:4" s="28" customFormat="1" ht="20" customHeight="1" x14ac:dyDescent="0.2">
      <c r="B35" s="92" t="s">
        <v>96</v>
      </c>
      <c r="C35" s="77">
        <v>364</v>
      </c>
      <c r="D35" s="136">
        <v>0.96911608093716706</v>
      </c>
    </row>
    <row r="36" spans="2:4" s="28" customFormat="1" ht="20" customHeight="1" x14ac:dyDescent="0.2">
      <c r="B36" s="92" t="s">
        <v>62</v>
      </c>
      <c r="C36" s="77">
        <v>356</v>
      </c>
      <c r="D36" s="136">
        <v>0.94781682641107556</v>
      </c>
    </row>
    <row r="37" spans="2:4" s="28" customFormat="1" ht="20" customHeight="1" x14ac:dyDescent="0.2">
      <c r="B37" s="92" t="s">
        <v>49</v>
      </c>
      <c r="C37" s="77">
        <v>352</v>
      </c>
      <c r="D37" s="136">
        <v>0.93716719914802993</v>
      </c>
    </row>
    <row r="38" spans="2:4" s="28" customFormat="1" ht="20" customHeight="1" x14ac:dyDescent="0.2">
      <c r="B38" s="92" t="s">
        <v>68</v>
      </c>
      <c r="C38" s="77">
        <v>337</v>
      </c>
      <c r="D38" s="136">
        <v>0.89723109691160818</v>
      </c>
    </row>
    <row r="39" spans="2:4" s="28" customFormat="1" ht="20" customHeight="1" x14ac:dyDescent="0.2">
      <c r="B39" s="92" t="s">
        <v>277</v>
      </c>
      <c r="C39" s="77">
        <v>328</v>
      </c>
      <c r="D39" s="136">
        <v>0.873269435569755</v>
      </c>
    </row>
    <row r="40" spans="2:4" s="28" customFormat="1" ht="20" customHeight="1" x14ac:dyDescent="0.2">
      <c r="B40" s="92" t="s">
        <v>45</v>
      </c>
      <c r="C40" s="77">
        <v>321</v>
      </c>
      <c r="D40" s="136">
        <v>0.85463258785942497</v>
      </c>
    </row>
    <row r="41" spans="2:4" s="28" customFormat="1" ht="20" customHeight="1" x14ac:dyDescent="0.2">
      <c r="B41" s="92" t="s">
        <v>58</v>
      </c>
      <c r="C41" s="77">
        <v>316</v>
      </c>
      <c r="D41" s="136">
        <v>0.84132055378061765</v>
      </c>
    </row>
    <row r="42" spans="2:4" s="28" customFormat="1" ht="20" customHeight="1" x14ac:dyDescent="0.2">
      <c r="B42" s="92" t="s">
        <v>133</v>
      </c>
      <c r="C42" s="77">
        <v>304</v>
      </c>
      <c r="D42" s="136">
        <v>0.80937167199148019</v>
      </c>
    </row>
    <row r="43" spans="2:4" s="28" customFormat="1" ht="20" customHeight="1" x14ac:dyDescent="0.2">
      <c r="B43" s="92" t="s">
        <v>276</v>
      </c>
      <c r="C43" s="77">
        <v>293</v>
      </c>
      <c r="D43" s="136">
        <v>0.7800851970181043</v>
      </c>
    </row>
    <row r="44" spans="2:4" s="28" customFormat="1" ht="20" customHeight="1" x14ac:dyDescent="0.2">
      <c r="B44" s="92" t="s">
        <v>75</v>
      </c>
      <c r="C44" s="77">
        <v>276</v>
      </c>
      <c r="D44" s="136">
        <v>0.73482428115015974</v>
      </c>
    </row>
    <row r="45" spans="2:4" s="28" customFormat="1" ht="20" customHeight="1" x14ac:dyDescent="0.2">
      <c r="B45" s="92" t="s">
        <v>127</v>
      </c>
      <c r="C45" s="77">
        <v>270</v>
      </c>
      <c r="D45" s="136">
        <v>0.71884984025559107</v>
      </c>
    </row>
    <row r="46" spans="2:4" s="28" customFormat="1" ht="20" customHeight="1" x14ac:dyDescent="0.2">
      <c r="B46" s="92" t="s">
        <v>55</v>
      </c>
      <c r="C46" s="77">
        <v>253</v>
      </c>
      <c r="D46" s="136">
        <v>0.67358892438764639</v>
      </c>
    </row>
    <row r="47" spans="2:4" s="28" customFormat="1" ht="20" customHeight="1" x14ac:dyDescent="0.2">
      <c r="B47" s="92" t="s">
        <v>278</v>
      </c>
      <c r="C47" s="77">
        <v>237</v>
      </c>
      <c r="D47" s="136">
        <v>0.63099041533546329</v>
      </c>
    </row>
    <row r="48" spans="2:4" s="28" customFormat="1" ht="20" customHeight="1" x14ac:dyDescent="0.2">
      <c r="B48" s="92" t="s">
        <v>72</v>
      </c>
      <c r="C48" s="77">
        <v>224</v>
      </c>
      <c r="D48" s="136">
        <v>0.59637912673056437</v>
      </c>
    </row>
    <row r="49" spans="2:4" s="28" customFormat="1" ht="20" customHeight="1" x14ac:dyDescent="0.2">
      <c r="B49" s="92" t="s">
        <v>107</v>
      </c>
      <c r="C49" s="77">
        <v>222</v>
      </c>
      <c r="D49" s="136">
        <v>0.59105431309904155</v>
      </c>
    </row>
    <row r="50" spans="2:4" s="28" customFormat="1" ht="20" customHeight="1" x14ac:dyDescent="0.2">
      <c r="B50" s="92" t="s">
        <v>129</v>
      </c>
      <c r="C50" s="77">
        <v>215</v>
      </c>
      <c r="D50" s="136">
        <v>0.57241746538871141</v>
      </c>
    </row>
    <row r="51" spans="2:4" s="28" customFormat="1" ht="20" customHeight="1" x14ac:dyDescent="0.2">
      <c r="B51" s="92" t="s">
        <v>132</v>
      </c>
      <c r="C51" s="77">
        <v>207</v>
      </c>
      <c r="D51" s="136">
        <v>0.55111821086261981</v>
      </c>
    </row>
    <row r="52" spans="2:4" s="28" customFormat="1" ht="20" customHeight="1" x14ac:dyDescent="0.2">
      <c r="B52" s="92" t="s">
        <v>116</v>
      </c>
      <c r="C52" s="77">
        <v>203</v>
      </c>
      <c r="D52" s="136">
        <v>0.54046858359957395</v>
      </c>
    </row>
    <row r="53" spans="2:4" s="28" customFormat="1" ht="20" customHeight="1" x14ac:dyDescent="0.2">
      <c r="B53" s="92" t="s">
        <v>78</v>
      </c>
      <c r="C53" s="77">
        <v>198</v>
      </c>
      <c r="D53" s="136">
        <v>0.52715654952076685</v>
      </c>
    </row>
    <row r="54" spans="2:4" s="28" customFormat="1" ht="20" customHeight="1" x14ac:dyDescent="0.2">
      <c r="B54" s="92" t="s">
        <v>106</v>
      </c>
      <c r="C54" s="77">
        <v>194</v>
      </c>
      <c r="D54" s="136">
        <v>0.51650692225772099</v>
      </c>
    </row>
    <row r="55" spans="2:4" s="28" customFormat="1" ht="20" customHeight="1" x14ac:dyDescent="0.2">
      <c r="B55" s="92" t="s">
        <v>279</v>
      </c>
      <c r="C55" s="77">
        <v>190</v>
      </c>
      <c r="D55" s="136">
        <v>0.50585729499467524</v>
      </c>
    </row>
    <row r="56" spans="2:4" s="28" customFormat="1" ht="20" customHeight="1" x14ac:dyDescent="0.2">
      <c r="B56" s="92" t="s">
        <v>97</v>
      </c>
      <c r="C56" s="77">
        <v>175</v>
      </c>
      <c r="D56" s="136">
        <v>0.4659211927582535</v>
      </c>
    </row>
    <row r="57" spans="2:4" s="28" customFormat="1" ht="20" customHeight="1" x14ac:dyDescent="0.2">
      <c r="B57" s="92" t="s">
        <v>103</v>
      </c>
      <c r="C57" s="77">
        <v>169</v>
      </c>
      <c r="D57" s="136">
        <v>0.44994675186368477</v>
      </c>
    </row>
    <row r="58" spans="2:4" s="28" customFormat="1" ht="20" customHeight="1" x14ac:dyDescent="0.2">
      <c r="B58" s="92" t="s">
        <v>130</v>
      </c>
      <c r="C58" s="77">
        <v>167</v>
      </c>
      <c r="D58" s="136">
        <v>0.44462193823216184</v>
      </c>
    </row>
    <row r="59" spans="2:4" s="28" customFormat="1" ht="20" customHeight="1" x14ac:dyDescent="0.2">
      <c r="B59" s="92" t="s">
        <v>117</v>
      </c>
      <c r="C59" s="77">
        <v>166</v>
      </c>
      <c r="D59" s="136">
        <v>0.44195953141640038</v>
      </c>
    </row>
    <row r="60" spans="2:4" s="28" customFormat="1" ht="20" customHeight="1" x14ac:dyDescent="0.2">
      <c r="B60" s="92" t="s">
        <v>109</v>
      </c>
      <c r="C60" s="77">
        <v>148</v>
      </c>
      <c r="D60" s="136">
        <v>0.39403620873269435</v>
      </c>
    </row>
    <row r="61" spans="2:4" s="28" customFormat="1" ht="20" customHeight="1" x14ac:dyDescent="0.2">
      <c r="B61" s="92" t="s">
        <v>65</v>
      </c>
      <c r="C61" s="77">
        <v>141</v>
      </c>
      <c r="D61" s="136">
        <v>0.37539936102236421</v>
      </c>
    </row>
    <row r="62" spans="2:4" s="28" customFormat="1" ht="20" customHeight="1" x14ac:dyDescent="0.2">
      <c r="B62" s="92" t="s">
        <v>74</v>
      </c>
      <c r="C62" s="77">
        <v>141</v>
      </c>
      <c r="D62" s="136">
        <v>0.37539936102236421</v>
      </c>
    </row>
    <row r="63" spans="2:4" s="28" customFormat="1" ht="20" customHeight="1" x14ac:dyDescent="0.2">
      <c r="B63" s="92" t="s">
        <v>128</v>
      </c>
      <c r="C63" s="77">
        <v>139</v>
      </c>
      <c r="D63" s="136">
        <v>0.37007454739084128</v>
      </c>
    </row>
    <row r="64" spans="2:4" s="28" customFormat="1" ht="20" customHeight="1" x14ac:dyDescent="0.2">
      <c r="B64" s="92" t="s">
        <v>115</v>
      </c>
      <c r="C64" s="77">
        <v>138</v>
      </c>
      <c r="D64" s="136">
        <v>0.36741214057507987</v>
      </c>
    </row>
    <row r="65" spans="2:4" s="28" customFormat="1" ht="20" customHeight="1" x14ac:dyDescent="0.2">
      <c r="B65" s="92" t="s">
        <v>131</v>
      </c>
      <c r="C65" s="77">
        <v>138</v>
      </c>
      <c r="D65" s="136">
        <v>0.36741214057507987</v>
      </c>
    </row>
    <row r="66" spans="2:4" s="28" customFormat="1" ht="20" customHeight="1" x14ac:dyDescent="0.2">
      <c r="B66" s="92" t="s">
        <v>98</v>
      </c>
      <c r="C66" s="77">
        <v>135</v>
      </c>
      <c r="D66" s="136">
        <v>0.35942492012779553</v>
      </c>
    </row>
    <row r="67" spans="2:4" s="28" customFormat="1" ht="20" customHeight="1" x14ac:dyDescent="0.2">
      <c r="B67" s="92" t="s">
        <v>280</v>
      </c>
      <c r="C67" s="77">
        <v>134</v>
      </c>
      <c r="D67" s="136">
        <v>0.35676251331203407</v>
      </c>
    </row>
    <row r="68" spans="2:4" s="28" customFormat="1" ht="20" customHeight="1" x14ac:dyDescent="0.2">
      <c r="B68" s="92" t="s">
        <v>282</v>
      </c>
      <c r="C68" s="77">
        <v>133</v>
      </c>
      <c r="D68" s="136">
        <v>0.35410010649627266</v>
      </c>
    </row>
    <row r="69" spans="2:4" s="28" customFormat="1" ht="20" customHeight="1" x14ac:dyDescent="0.2">
      <c r="B69" s="92" t="s">
        <v>104</v>
      </c>
      <c r="C69" s="77">
        <v>133</v>
      </c>
      <c r="D69" s="136">
        <v>0.35410010649627266</v>
      </c>
    </row>
    <row r="70" spans="2:4" s="28" customFormat="1" ht="20" customHeight="1" x14ac:dyDescent="0.2">
      <c r="B70" s="92" t="s">
        <v>105</v>
      </c>
      <c r="C70" s="77">
        <v>125</v>
      </c>
      <c r="D70" s="136">
        <v>0.33280085197018106</v>
      </c>
    </row>
    <row r="71" spans="2:4" s="28" customFormat="1" ht="20" customHeight="1" x14ac:dyDescent="0.2">
      <c r="B71" s="92" t="s">
        <v>99</v>
      </c>
      <c r="C71" s="77">
        <v>117</v>
      </c>
      <c r="D71" s="136">
        <v>0.31150159744408945</v>
      </c>
    </row>
    <row r="72" spans="2:4" s="28" customFormat="1" ht="20" customHeight="1" x14ac:dyDescent="0.2">
      <c r="B72" s="92" t="s">
        <v>108</v>
      </c>
      <c r="C72" s="77">
        <v>114</v>
      </c>
      <c r="D72" s="136">
        <v>0.30351437699680511</v>
      </c>
    </row>
    <row r="73" spans="2:4" s="28" customFormat="1" ht="20" customHeight="1" x14ac:dyDescent="0.2">
      <c r="B73" s="92" t="s">
        <v>281</v>
      </c>
      <c r="C73" s="77">
        <v>109</v>
      </c>
      <c r="D73" s="136">
        <v>0.29020234291799785</v>
      </c>
    </row>
    <row r="74" spans="2:4" s="28" customFormat="1" ht="20" customHeight="1" x14ac:dyDescent="0.2">
      <c r="B74" s="92" t="s">
        <v>118</v>
      </c>
      <c r="C74" s="77">
        <v>106</v>
      </c>
      <c r="D74" s="136">
        <v>0.28221512247071356</v>
      </c>
    </row>
    <row r="75" spans="2:4" s="28" customFormat="1" ht="20" customHeight="1" x14ac:dyDescent="0.2">
      <c r="B75" s="92" t="s">
        <v>100</v>
      </c>
      <c r="C75" s="77">
        <v>2395</v>
      </c>
      <c r="D75" s="136">
        <v>6.3764643237486691</v>
      </c>
    </row>
    <row r="76" spans="2:4" s="28" customFormat="1" ht="20" customHeight="1" x14ac:dyDescent="0.2">
      <c r="B76" s="122" t="s">
        <v>4</v>
      </c>
      <c r="C76" s="123">
        <v>37560</v>
      </c>
      <c r="D76" s="180">
        <v>100.00000000000001</v>
      </c>
    </row>
    <row r="77" spans="2:4" ht="25" customHeight="1" x14ac:dyDescent="0.2">
      <c r="B77" s="32" t="s">
        <v>92</v>
      </c>
      <c r="C77" s="30"/>
      <c r="D77" s="30"/>
    </row>
    <row r="78" spans="2:4" ht="25" customHeight="1" x14ac:dyDescent="0.2">
      <c r="B78" s="198" t="s">
        <v>81</v>
      </c>
    </row>
  </sheetData>
  <sheetProtection algorithmName="SHA-512" hashValue="Y4TZManZFy24X0RXwAKK2k7z5mGHzCEGeV1E9ZoMfGfV0jynG65dTggrZx6hebcSlKLa+RcBnl8+Qd4D+R80Ew==" saltValue="OlgnPFbLt2Z8CsuKSYuqnA==" spinCount="100000" sheet="1" objects="1" scenarios="1"/>
  <sortState xmlns:xlrd2="http://schemas.microsoft.com/office/spreadsheetml/2017/richdata2" ref="B4:D47">
    <sortCondition descending="1" ref="C4:C47"/>
  </sortState>
  <mergeCells count="9">
    <mergeCell ref="B3:B6"/>
    <mergeCell ref="B1:I1"/>
    <mergeCell ref="G4:H4"/>
    <mergeCell ref="G5:H5"/>
    <mergeCell ref="C3:D3"/>
    <mergeCell ref="G3:H3"/>
    <mergeCell ref="F3:F6"/>
    <mergeCell ref="C5:D5"/>
    <mergeCell ref="C4:D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4"/>
  <dimension ref="A1:I14"/>
  <sheetViews>
    <sheetView showGridLines="0" zoomScaleNormal="100" workbookViewId="0">
      <selection sqref="A1:XFD1048576"/>
    </sheetView>
  </sheetViews>
  <sheetFormatPr baseColWidth="10" defaultColWidth="0" defaultRowHeight="15" zeroHeight="1" x14ac:dyDescent="0.2"/>
  <cols>
    <col min="1" max="1" width="5" style="10" customWidth="1"/>
    <col min="2" max="2" width="19.1640625" style="10" bestFit="1" customWidth="1"/>
    <col min="3" max="4" width="15.83203125" style="10" customWidth="1"/>
    <col min="5" max="5" width="4.6640625" style="10" customWidth="1"/>
    <col min="6" max="6" width="19.1640625" style="10" bestFit="1" customWidth="1"/>
    <col min="7" max="8" width="15.83203125" style="10" customWidth="1"/>
    <col min="9" max="9" width="11.5" style="10" customWidth="1"/>
    <col min="10" max="16384" width="11.5" style="10" hidden="1"/>
  </cols>
  <sheetData>
    <row r="1" spans="1:9" ht="100" customHeight="1" x14ac:dyDescent="0.2">
      <c r="A1" s="243"/>
      <c r="B1" s="284" t="s">
        <v>193</v>
      </c>
      <c r="C1" s="284"/>
      <c r="D1" s="284"/>
      <c r="E1" s="284"/>
      <c r="F1" s="284"/>
      <c r="G1" s="284"/>
      <c r="H1" s="284"/>
      <c r="I1" s="284"/>
    </row>
    <row r="2" spans="1:9" ht="19.75" customHeight="1" x14ac:dyDescent="0.2">
      <c r="C2" s="4"/>
      <c r="D2" s="4"/>
      <c r="E2" s="4"/>
    </row>
    <row r="3" spans="1:9" ht="30" customHeight="1" x14ac:dyDescent="0.2">
      <c r="B3" s="303" t="s">
        <v>82</v>
      </c>
      <c r="C3" s="278" t="s">
        <v>289</v>
      </c>
      <c r="D3" s="280"/>
      <c r="E3" s="4"/>
      <c r="F3" s="303" t="s">
        <v>82</v>
      </c>
      <c r="G3" s="278" t="s">
        <v>290</v>
      </c>
      <c r="H3" s="280"/>
    </row>
    <row r="4" spans="1:9" ht="30" customHeight="1" x14ac:dyDescent="0.2">
      <c r="B4" s="303"/>
      <c r="C4" s="274" t="s">
        <v>291</v>
      </c>
      <c r="D4" s="274"/>
      <c r="E4" s="66"/>
      <c r="F4" s="303"/>
      <c r="G4" s="274" t="s">
        <v>291</v>
      </c>
      <c r="H4" s="274"/>
    </row>
    <row r="5" spans="1:9" ht="30" customHeight="1" x14ac:dyDescent="0.2">
      <c r="B5" s="303"/>
      <c r="C5" s="274" t="s">
        <v>0</v>
      </c>
      <c r="D5" s="274"/>
      <c r="E5" s="66"/>
      <c r="F5" s="303"/>
      <c r="G5" s="274" t="s">
        <v>0</v>
      </c>
      <c r="H5" s="274"/>
    </row>
    <row r="6" spans="1:9" ht="30" customHeight="1" x14ac:dyDescent="0.2">
      <c r="B6" s="304"/>
      <c r="C6" s="244" t="s">
        <v>6</v>
      </c>
      <c r="D6" s="244" t="s">
        <v>7</v>
      </c>
      <c r="E6" s="66"/>
      <c r="F6" s="304"/>
      <c r="G6" s="244" t="s">
        <v>6</v>
      </c>
      <c r="H6" s="244" t="s">
        <v>7</v>
      </c>
    </row>
    <row r="7" spans="1:9" s="28" customFormat="1" ht="25" customHeight="1" x14ac:dyDescent="0.2">
      <c r="B7" s="190" t="s">
        <v>147</v>
      </c>
      <c r="C7" s="191">
        <v>30686</v>
      </c>
      <c r="D7" s="194">
        <f>(C7/$C$10)*100</f>
        <v>81.698615548455805</v>
      </c>
      <c r="E7" s="75"/>
      <c r="F7" s="190" t="s">
        <v>147</v>
      </c>
      <c r="G7" s="191">
        <v>2360</v>
      </c>
      <c r="H7" s="194">
        <f>(G7/$G$10)*100</f>
        <v>48.222313036371069</v>
      </c>
    </row>
    <row r="8" spans="1:9" s="28" customFormat="1" ht="25" customHeight="1" x14ac:dyDescent="0.2">
      <c r="B8" s="190" t="s">
        <v>101</v>
      </c>
      <c r="C8" s="191">
        <v>6841</v>
      </c>
      <c r="D8" s="194">
        <f>(C8/$C$10)*100</f>
        <v>18.213525026624069</v>
      </c>
      <c r="E8" s="76"/>
      <c r="F8" s="190" t="s">
        <v>101</v>
      </c>
      <c r="G8" s="191">
        <v>2534</v>
      </c>
      <c r="H8" s="194">
        <f>(G8/$G$10)*100</f>
        <v>51.777686963628931</v>
      </c>
    </row>
    <row r="9" spans="1:9" s="28" customFormat="1" ht="25" customHeight="1" x14ac:dyDescent="0.2">
      <c r="B9" s="190" t="s">
        <v>134</v>
      </c>
      <c r="C9" s="191">
        <v>33</v>
      </c>
      <c r="D9" s="194">
        <f>(C9/$C$10)*100</f>
        <v>8.7859424920127799E-2</v>
      </c>
      <c r="E9" s="76"/>
      <c r="F9" s="190" t="s">
        <v>134</v>
      </c>
      <c r="G9" s="191"/>
      <c r="H9" s="194"/>
    </row>
    <row r="10" spans="1:9" s="28" customFormat="1" ht="30" customHeight="1" x14ac:dyDescent="0.2">
      <c r="B10" s="63" t="s">
        <v>4</v>
      </c>
      <c r="C10" s="192">
        <f>SUM(C7:C9)</f>
        <v>37560</v>
      </c>
      <c r="D10" s="195">
        <f>SUM(D7:D9)</f>
        <v>100</v>
      </c>
      <c r="E10" s="193"/>
      <c r="F10" s="63" t="s">
        <v>4</v>
      </c>
      <c r="G10" s="192">
        <f>SUM(G7:G9)</f>
        <v>4894</v>
      </c>
      <c r="H10" s="195">
        <f>SUM(H7:H9)</f>
        <v>100</v>
      </c>
    </row>
    <row r="11" spans="1:9" s="28" customFormat="1" ht="20" customHeight="1" x14ac:dyDescent="0.2">
      <c r="B11" s="277" t="s">
        <v>92</v>
      </c>
      <c r="C11" s="277"/>
      <c r="D11" s="277"/>
      <c r="E11" s="277"/>
      <c r="F11" s="277"/>
      <c r="G11" s="277"/>
      <c r="H11" s="277"/>
    </row>
    <row r="12" spans="1:9" s="28" customFormat="1" ht="20" hidden="1" customHeight="1" x14ac:dyDescent="0.2">
      <c r="B12" s="48"/>
      <c r="C12" s="48"/>
      <c r="D12" s="48"/>
      <c r="E12" s="48"/>
    </row>
    <row r="13" spans="1:9" s="28" customFormat="1" ht="20" hidden="1" customHeight="1" x14ac:dyDescent="0.2">
      <c r="B13" s="305"/>
      <c r="C13" s="305"/>
      <c r="D13" s="305"/>
      <c r="E13" s="305"/>
    </row>
    <row r="14" spans="1:9" ht="31" hidden="1" customHeight="1" x14ac:dyDescent="0.2">
      <c r="B14" s="2"/>
    </row>
  </sheetData>
  <sheetProtection algorithmName="SHA-512" hashValue="9+FQtAMuHVjaBrum/KIJQa5bbgV+syrKaVxC6XJI6TVysDjeEhnwQNIE22n4+DvxK04uraJGwbxhJcmroykZxg==" saltValue="djB8dAGp78CreX7o9OHQzA==" spinCount="100000" sheet="1" objects="1" scenarios="1"/>
  <sortState xmlns:xlrd2="http://schemas.microsoft.com/office/spreadsheetml/2017/richdata2" ref="B5:D9">
    <sortCondition descending="1" ref="C4:C9"/>
  </sortState>
  <mergeCells count="11">
    <mergeCell ref="B13:E13"/>
    <mergeCell ref="C5:D5"/>
    <mergeCell ref="C4:D4"/>
    <mergeCell ref="G4:H4"/>
    <mergeCell ref="G5:H5"/>
    <mergeCell ref="B1:I1"/>
    <mergeCell ref="B11:H11"/>
    <mergeCell ref="C3:D3"/>
    <mergeCell ref="G3:H3"/>
    <mergeCell ref="B3:B6"/>
    <mergeCell ref="F3:F6"/>
  </mergeCells>
  <pageMargins left="0.7" right="0.7" top="0.75" bottom="0.75" header="0.3" footer="0.3"/>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1"/>
  <dimension ref="A1:V44"/>
  <sheetViews>
    <sheetView showGridLines="0" zoomScaleNormal="100" workbookViewId="0">
      <selection activeCell="J10" sqref="J10"/>
    </sheetView>
  </sheetViews>
  <sheetFormatPr baseColWidth="10" defaultColWidth="0" defaultRowHeight="15" zeroHeight="1" x14ac:dyDescent="0.2"/>
  <cols>
    <col min="1" max="1" width="4.6640625" style="11" customWidth="1"/>
    <col min="2" max="2" width="14.5" style="11" bestFit="1" customWidth="1"/>
    <col min="3" max="3" width="10" style="11" customWidth="1"/>
    <col min="4" max="4" width="20.33203125" style="11" customWidth="1"/>
    <col min="5" max="5" width="6.5" style="11" bestFit="1" customWidth="1"/>
    <col min="6" max="6" width="7.5" style="11" bestFit="1" customWidth="1"/>
    <col min="7" max="7" width="6.5" style="11" bestFit="1" customWidth="1"/>
    <col min="8" max="8" width="9.1640625" style="19" customWidth="1"/>
    <col min="9" max="9" width="4.6640625" style="11" customWidth="1"/>
    <col min="10" max="10" width="12.5" style="11" bestFit="1" customWidth="1"/>
    <col min="11" max="11" width="10" style="11" customWidth="1"/>
    <col min="12" max="12" width="20.33203125" style="11" customWidth="1"/>
    <col min="13" max="13" width="6.5" style="11" customWidth="1"/>
    <col min="14" max="14" width="7.5" style="11" customWidth="1"/>
    <col min="15" max="15" width="6.5" style="11" customWidth="1"/>
    <col min="16" max="16" width="9.1640625" style="11" customWidth="1"/>
    <col min="17" max="17" width="4.33203125" style="11" customWidth="1"/>
    <col min="18" max="22" width="0" style="11" hidden="1" customWidth="1"/>
    <col min="23" max="16384" width="11.5" style="11" hidden="1"/>
  </cols>
  <sheetData>
    <row r="1" spans="1:17" ht="100" customHeight="1" x14ac:dyDescent="0.2">
      <c r="A1" s="241"/>
      <c r="B1" s="295" t="s">
        <v>283</v>
      </c>
      <c r="C1" s="295"/>
      <c r="D1" s="295"/>
      <c r="E1" s="295"/>
      <c r="F1" s="295"/>
      <c r="G1" s="295"/>
      <c r="H1" s="295"/>
      <c r="I1" s="295"/>
      <c r="J1" s="295"/>
      <c r="K1" s="295"/>
      <c r="L1" s="295"/>
      <c r="M1" s="295"/>
      <c r="N1" s="295"/>
      <c r="O1" s="295"/>
      <c r="P1" s="295"/>
      <c r="Q1" s="295"/>
    </row>
    <row r="2" spans="1:17" ht="19.5" customHeight="1" x14ac:dyDescent="0.2"/>
    <row r="3" spans="1:17" s="79" customFormat="1" ht="20" customHeight="1" x14ac:dyDescent="0.2">
      <c r="B3" s="274" t="s">
        <v>148</v>
      </c>
      <c r="C3" s="274" t="s">
        <v>289</v>
      </c>
      <c r="D3" s="274"/>
      <c r="E3" s="274"/>
      <c r="F3" s="274"/>
      <c r="G3" s="274"/>
      <c r="H3" s="274"/>
      <c r="J3" s="274" t="s">
        <v>148</v>
      </c>
      <c r="K3" s="274" t="s">
        <v>290</v>
      </c>
      <c r="L3" s="274"/>
      <c r="M3" s="274"/>
      <c r="N3" s="274"/>
      <c r="O3" s="274"/>
      <c r="P3" s="274"/>
    </row>
    <row r="4" spans="1:17" s="79" customFormat="1" ht="20" customHeight="1" x14ac:dyDescent="0.2">
      <c r="B4" s="274"/>
      <c r="C4" s="274" t="s">
        <v>291</v>
      </c>
      <c r="D4" s="274"/>
      <c r="E4" s="274"/>
      <c r="F4" s="274"/>
      <c r="G4" s="274"/>
      <c r="H4" s="274"/>
      <c r="J4" s="274"/>
      <c r="K4" s="274" t="s">
        <v>291</v>
      </c>
      <c r="L4" s="274"/>
      <c r="M4" s="274"/>
      <c r="N4" s="274"/>
      <c r="O4" s="274"/>
      <c r="P4" s="274"/>
    </row>
    <row r="5" spans="1:17" s="79" customFormat="1" ht="20" customHeight="1" x14ac:dyDescent="0.2">
      <c r="B5" s="274"/>
      <c r="C5" s="274" t="s">
        <v>0</v>
      </c>
      <c r="D5" s="274"/>
      <c r="E5" s="274"/>
      <c r="F5" s="274"/>
      <c r="G5" s="274"/>
      <c r="H5" s="274"/>
      <c r="J5" s="274"/>
      <c r="K5" s="274" t="s">
        <v>0</v>
      </c>
      <c r="L5" s="274"/>
      <c r="M5" s="274"/>
      <c r="N5" s="274"/>
      <c r="O5" s="274"/>
      <c r="P5" s="274"/>
    </row>
    <row r="6" spans="1:17" s="79" customFormat="1" ht="20" customHeight="1" x14ac:dyDescent="0.2">
      <c r="B6" s="274"/>
      <c r="C6" s="274" t="s">
        <v>12</v>
      </c>
      <c r="D6" s="274"/>
      <c r="E6" s="274" t="s">
        <v>11</v>
      </c>
      <c r="F6" s="274"/>
      <c r="G6" s="274" t="s">
        <v>4</v>
      </c>
      <c r="H6" s="274" t="s">
        <v>7</v>
      </c>
      <c r="J6" s="274"/>
      <c r="K6" s="274" t="s">
        <v>12</v>
      </c>
      <c r="L6" s="274"/>
      <c r="M6" s="274" t="s">
        <v>11</v>
      </c>
      <c r="N6" s="274"/>
      <c r="O6" s="274" t="s">
        <v>4</v>
      </c>
      <c r="P6" s="274" t="s">
        <v>7</v>
      </c>
    </row>
    <row r="7" spans="1:17" s="79" customFormat="1" ht="20" customHeight="1" x14ac:dyDescent="0.2">
      <c r="B7" s="274"/>
      <c r="C7" s="244" t="s">
        <v>6</v>
      </c>
      <c r="D7" s="244" t="s">
        <v>7</v>
      </c>
      <c r="E7" s="244" t="s">
        <v>6</v>
      </c>
      <c r="F7" s="244" t="s">
        <v>7</v>
      </c>
      <c r="G7" s="274"/>
      <c r="H7" s="274"/>
      <c r="J7" s="274"/>
      <c r="K7" s="244" t="s">
        <v>6</v>
      </c>
      <c r="L7" s="244" t="s">
        <v>7</v>
      </c>
      <c r="M7" s="244" t="s">
        <v>6</v>
      </c>
      <c r="N7" s="244" t="s">
        <v>7</v>
      </c>
      <c r="O7" s="274"/>
      <c r="P7" s="274"/>
    </row>
    <row r="8" spans="1:17" s="82" customFormat="1" ht="20" customHeight="1" x14ac:dyDescent="0.2">
      <c r="B8" s="94" t="s">
        <v>83</v>
      </c>
      <c r="C8" s="80">
        <v>859</v>
      </c>
      <c r="D8" s="131">
        <f t="shared" ref="D8:D15" si="0">(C8/$C$16)*100</f>
        <v>5.9249551662298252</v>
      </c>
      <c r="E8" s="80">
        <v>960</v>
      </c>
      <c r="F8" s="131">
        <f t="shared" ref="F8:F15" si="1">(E8/$E$16)*100</f>
        <v>4.162691874078571</v>
      </c>
      <c r="G8" s="81">
        <f t="shared" ref="G8:G15" si="2">E8+C8</f>
        <v>1819</v>
      </c>
      <c r="H8" s="131">
        <f>(G8/$G$16)*100</f>
        <v>4.8429179978700745</v>
      </c>
      <c r="J8" s="94" t="s">
        <v>83</v>
      </c>
      <c r="K8" s="80">
        <v>70</v>
      </c>
      <c r="L8" s="131">
        <f t="shared" ref="L8:L15" si="3">(K8/$K$16)*100</f>
        <v>3.3997085964060223</v>
      </c>
      <c r="M8" s="80">
        <v>85</v>
      </c>
      <c r="N8" s="131">
        <f t="shared" ref="N8:N15" si="4">(M8/$M$16)*100</f>
        <v>2.9982363315696645</v>
      </c>
      <c r="O8" s="81">
        <f t="shared" ref="O8:O15" si="5">M8+K8</f>
        <v>155</v>
      </c>
      <c r="P8" s="132">
        <f>(O8/$O$16)*100</f>
        <v>3.1671434409480996</v>
      </c>
    </row>
    <row r="9" spans="1:17" s="82" customFormat="1" ht="20" customHeight="1" x14ac:dyDescent="0.2">
      <c r="B9" s="94" t="s">
        <v>84</v>
      </c>
      <c r="C9" s="80">
        <v>3036</v>
      </c>
      <c r="D9" s="131">
        <f t="shared" si="0"/>
        <v>20.94081942336874</v>
      </c>
      <c r="E9" s="80">
        <v>4386</v>
      </c>
      <c r="F9" s="131">
        <f t="shared" si="1"/>
        <v>19.018298499696471</v>
      </c>
      <c r="G9" s="81">
        <f t="shared" si="2"/>
        <v>7422</v>
      </c>
      <c r="H9" s="131">
        <f t="shared" ref="H9:H15" si="6">(G9/$G$16)*100</f>
        <v>19.76038338658147</v>
      </c>
      <c r="J9" s="94" t="s">
        <v>84</v>
      </c>
      <c r="K9" s="80">
        <v>442</v>
      </c>
      <c r="L9" s="131">
        <f t="shared" si="3"/>
        <v>21.466731423020885</v>
      </c>
      <c r="M9" s="80">
        <v>566</v>
      </c>
      <c r="N9" s="131">
        <f t="shared" si="4"/>
        <v>19.964726631393297</v>
      </c>
      <c r="O9" s="81">
        <f t="shared" si="5"/>
        <v>1008</v>
      </c>
      <c r="P9" s="132">
        <f t="shared" ref="P9:P14" si="7">(O9/$O$16)*100</f>
        <v>20.596648957907643</v>
      </c>
    </row>
    <row r="10" spans="1:17" s="82" customFormat="1" ht="20" customHeight="1" x14ac:dyDescent="0.2">
      <c r="B10" s="94" t="s">
        <v>85</v>
      </c>
      <c r="C10" s="80">
        <v>4779</v>
      </c>
      <c r="D10" s="131">
        <f t="shared" si="0"/>
        <v>32.963167333425304</v>
      </c>
      <c r="E10" s="80">
        <v>7828</v>
      </c>
      <c r="F10" s="131">
        <f t="shared" si="1"/>
        <v>33.943283323215681</v>
      </c>
      <c r="G10" s="81">
        <f t="shared" si="2"/>
        <v>12607</v>
      </c>
      <c r="H10" s="131">
        <f t="shared" si="6"/>
        <v>33.564962726304579</v>
      </c>
      <c r="J10" s="94" t="s">
        <v>85</v>
      </c>
      <c r="K10" s="80">
        <v>672</v>
      </c>
      <c r="L10" s="131">
        <f t="shared" si="3"/>
        <v>32.637202525497813</v>
      </c>
      <c r="M10" s="80">
        <v>978</v>
      </c>
      <c r="N10" s="131">
        <f t="shared" si="4"/>
        <v>34.4973544973545</v>
      </c>
      <c r="O10" s="81">
        <f t="shared" si="5"/>
        <v>1650</v>
      </c>
      <c r="P10" s="132">
        <f t="shared" si="7"/>
        <v>33.714752758479769</v>
      </c>
    </row>
    <row r="11" spans="1:17" s="82" customFormat="1" ht="20" customHeight="1" x14ac:dyDescent="0.2">
      <c r="B11" s="94" t="s">
        <v>86</v>
      </c>
      <c r="C11" s="80">
        <v>3394</v>
      </c>
      <c r="D11" s="131">
        <f t="shared" si="0"/>
        <v>23.410125534556492</v>
      </c>
      <c r="E11" s="80">
        <v>6137</v>
      </c>
      <c r="F11" s="131">
        <f t="shared" si="1"/>
        <v>26.610875032521029</v>
      </c>
      <c r="G11" s="81">
        <f t="shared" si="2"/>
        <v>9531</v>
      </c>
      <c r="H11" s="131">
        <f t="shared" si="6"/>
        <v>25.375399361022367</v>
      </c>
      <c r="J11" s="94" t="s">
        <v>86</v>
      </c>
      <c r="K11" s="80">
        <v>525</v>
      </c>
      <c r="L11" s="131">
        <f t="shared" si="3"/>
        <v>25.497814473045167</v>
      </c>
      <c r="M11" s="80">
        <v>764</v>
      </c>
      <c r="N11" s="131">
        <f t="shared" si="4"/>
        <v>26.948853615520278</v>
      </c>
      <c r="O11" s="81">
        <f t="shared" si="5"/>
        <v>1289</v>
      </c>
      <c r="P11" s="132">
        <f t="shared" si="7"/>
        <v>26.338373518594199</v>
      </c>
    </row>
    <row r="12" spans="1:17" s="82" customFormat="1" ht="20" customHeight="1" x14ac:dyDescent="0.2">
      <c r="B12" s="94" t="s">
        <v>87</v>
      </c>
      <c r="C12" s="80">
        <v>2197</v>
      </c>
      <c r="D12" s="131">
        <f t="shared" si="0"/>
        <v>15.153814319216444</v>
      </c>
      <c r="E12" s="80">
        <v>3446</v>
      </c>
      <c r="F12" s="131">
        <f t="shared" si="1"/>
        <v>14.942329372994537</v>
      </c>
      <c r="G12" s="81">
        <f t="shared" si="2"/>
        <v>5643</v>
      </c>
      <c r="H12" s="131">
        <f t="shared" si="6"/>
        <v>15.023961661341852</v>
      </c>
      <c r="J12" s="94" t="s">
        <v>87</v>
      </c>
      <c r="K12" s="80">
        <v>322</v>
      </c>
      <c r="L12" s="131">
        <f t="shared" si="3"/>
        <v>15.638659543467703</v>
      </c>
      <c r="M12" s="80">
        <v>401</v>
      </c>
      <c r="N12" s="131">
        <f t="shared" si="4"/>
        <v>14.144620811287478</v>
      </c>
      <c r="O12" s="81">
        <f t="shared" si="5"/>
        <v>723</v>
      </c>
      <c r="P12" s="132">
        <f t="shared" si="7"/>
        <v>14.773191663261137</v>
      </c>
    </row>
    <row r="13" spans="1:17" s="82" customFormat="1" ht="20" customHeight="1" x14ac:dyDescent="0.2">
      <c r="B13" s="94" t="s">
        <v>88</v>
      </c>
      <c r="C13" s="80">
        <v>217</v>
      </c>
      <c r="D13" s="131">
        <f t="shared" si="0"/>
        <v>1.4967581735411781</v>
      </c>
      <c r="E13" s="80">
        <v>293</v>
      </c>
      <c r="F13" s="131">
        <f t="shared" si="1"/>
        <v>1.2704882490677305</v>
      </c>
      <c r="G13" s="81">
        <f t="shared" si="2"/>
        <v>510</v>
      </c>
      <c r="H13" s="131">
        <f t="shared" si="6"/>
        <v>1.3578274760383386</v>
      </c>
      <c r="J13" s="94" t="s">
        <v>88</v>
      </c>
      <c r="K13" s="80">
        <v>27</v>
      </c>
      <c r="L13" s="131">
        <f t="shared" si="3"/>
        <v>1.3113161728994658</v>
      </c>
      <c r="M13" s="80">
        <v>40</v>
      </c>
      <c r="N13" s="131">
        <f t="shared" si="4"/>
        <v>1.4109347442680775</v>
      </c>
      <c r="O13" s="81">
        <f t="shared" si="5"/>
        <v>67</v>
      </c>
      <c r="P13" s="132">
        <f t="shared" si="7"/>
        <v>1.3690232938291786</v>
      </c>
    </row>
    <row r="14" spans="1:17" s="82" customFormat="1" ht="20" customHeight="1" x14ac:dyDescent="0.2">
      <c r="B14" s="94" t="s">
        <v>89</v>
      </c>
      <c r="C14" s="80">
        <v>13</v>
      </c>
      <c r="D14" s="131">
        <f t="shared" si="0"/>
        <v>8.9667540350393149E-2</v>
      </c>
      <c r="E14" s="80">
        <v>3</v>
      </c>
      <c r="F14" s="131">
        <f t="shared" si="1"/>
        <v>1.3008412106495533E-2</v>
      </c>
      <c r="G14" s="81">
        <f t="shared" si="2"/>
        <v>16</v>
      </c>
      <c r="H14" s="131">
        <f t="shared" si="6"/>
        <v>4.2598509052183174E-2</v>
      </c>
      <c r="J14" s="94" t="s">
        <v>89</v>
      </c>
      <c r="K14" s="80">
        <v>1</v>
      </c>
      <c r="L14" s="131">
        <f t="shared" si="3"/>
        <v>4.8567265662943171E-2</v>
      </c>
      <c r="M14" s="80">
        <v>1</v>
      </c>
      <c r="N14" s="131">
        <f t="shared" si="4"/>
        <v>3.5273368606701945E-2</v>
      </c>
      <c r="O14" s="81">
        <f t="shared" si="5"/>
        <v>2</v>
      </c>
      <c r="P14" s="132">
        <f t="shared" si="7"/>
        <v>4.0866366979975477E-2</v>
      </c>
    </row>
    <row r="15" spans="1:17" s="82" customFormat="1" ht="20" customHeight="1" x14ac:dyDescent="0.2">
      <c r="B15" s="94" t="s">
        <v>5</v>
      </c>
      <c r="C15" s="80">
        <v>3</v>
      </c>
      <c r="D15" s="131">
        <f t="shared" si="0"/>
        <v>2.0692509311629192E-2</v>
      </c>
      <c r="E15" s="80">
        <v>9</v>
      </c>
      <c r="F15" s="131">
        <f t="shared" si="1"/>
        <v>3.9025236319486602E-2</v>
      </c>
      <c r="G15" s="81">
        <f t="shared" si="2"/>
        <v>12</v>
      </c>
      <c r="H15" s="131">
        <f t="shared" si="6"/>
        <v>3.1948881789137379E-2</v>
      </c>
      <c r="J15" s="94" t="s">
        <v>5</v>
      </c>
      <c r="K15" s="80">
        <v>0</v>
      </c>
      <c r="L15" s="131">
        <f t="shared" si="3"/>
        <v>0</v>
      </c>
      <c r="M15" s="80">
        <v>0</v>
      </c>
      <c r="N15" s="131">
        <f t="shared" si="4"/>
        <v>0</v>
      </c>
      <c r="O15" s="81">
        <f t="shared" si="5"/>
        <v>0</v>
      </c>
      <c r="P15" s="98"/>
    </row>
    <row r="16" spans="1:17" s="82" customFormat="1" ht="20" customHeight="1" x14ac:dyDescent="0.2">
      <c r="B16" s="95" t="s">
        <v>4</v>
      </c>
      <c r="C16" s="96">
        <f>SUM(C8:C15)</f>
        <v>14498</v>
      </c>
      <c r="D16" s="133">
        <f>SUM(D8:D15)</f>
        <v>100</v>
      </c>
      <c r="E16" s="96">
        <f>SUM(E8:E15)</f>
        <v>23062</v>
      </c>
      <c r="F16" s="133">
        <f>SUM(F8:F15)</f>
        <v>100.00000000000001</v>
      </c>
      <c r="G16" s="96">
        <f t="shared" ref="G16:H16" si="8">SUM(G8:G15)</f>
        <v>37560</v>
      </c>
      <c r="H16" s="133">
        <f t="shared" si="8"/>
        <v>100.00000000000001</v>
      </c>
      <c r="I16" s="97"/>
      <c r="J16" s="95" t="s">
        <v>4</v>
      </c>
      <c r="K16" s="96">
        <f>SUM(K8:K15)</f>
        <v>2059</v>
      </c>
      <c r="L16" s="133">
        <f>SUM(L8:L15)</f>
        <v>100</v>
      </c>
      <c r="M16" s="96">
        <f>SUM(M8:M15)</f>
        <v>2835</v>
      </c>
      <c r="N16" s="133">
        <f>SUM(N8:N15)</f>
        <v>100</v>
      </c>
      <c r="O16" s="96">
        <f t="shared" ref="O16:P16" si="9">SUM(O8:O15)</f>
        <v>4894</v>
      </c>
      <c r="P16" s="134">
        <f t="shared" si="9"/>
        <v>100</v>
      </c>
    </row>
    <row r="17" spans="2:16" s="24" customFormat="1" ht="20" customHeight="1" x14ac:dyDescent="0.2">
      <c r="B17" s="263" t="s">
        <v>92</v>
      </c>
      <c r="C17" s="263"/>
      <c r="D17" s="263"/>
      <c r="E17" s="263"/>
      <c r="F17" s="263"/>
      <c r="G17" s="263"/>
      <c r="H17" s="263"/>
      <c r="I17" s="263"/>
      <c r="J17" s="263"/>
      <c r="K17" s="263"/>
      <c r="L17" s="263"/>
      <c r="M17" s="263"/>
      <c r="N17" s="263"/>
      <c r="O17" s="263"/>
      <c r="P17" s="263"/>
    </row>
    <row r="18" spans="2:16" s="24" customFormat="1" ht="20" hidden="1" customHeight="1" x14ac:dyDescent="0.2">
      <c r="B18" s="306"/>
      <c r="C18" s="306"/>
      <c r="H18" s="25"/>
    </row>
    <row r="44" ht="14.5" hidden="1" customHeight="1" x14ac:dyDescent="0.2"/>
  </sheetData>
  <sheetProtection algorithmName="SHA-512" hashValue="yL+n4SL/rN4PQMSfZPfY4DxKgr89WJPanPmncuz6u7pgELfqfH/pX2FokTrvOgUoU/x8kCUzMc+nJmZT6WEWfQ==" saltValue="5LMfO20RwnzZNMczZ0qDMQ==" spinCount="100000" sheet="1" objects="1" scenarios="1"/>
  <mergeCells count="19">
    <mergeCell ref="B1:Q1"/>
    <mergeCell ref="C3:H3"/>
    <mergeCell ref="K3:P3"/>
    <mergeCell ref="B3:B7"/>
    <mergeCell ref="B17:P17"/>
    <mergeCell ref="K4:P4"/>
    <mergeCell ref="K5:P5"/>
    <mergeCell ref="M6:N6"/>
    <mergeCell ref="K6:L6"/>
    <mergeCell ref="O6:O7"/>
    <mergeCell ref="P6:P7"/>
    <mergeCell ref="J3:J7"/>
    <mergeCell ref="B18:C18"/>
    <mergeCell ref="C4:H4"/>
    <mergeCell ref="C5:H5"/>
    <mergeCell ref="E6:F6"/>
    <mergeCell ref="C6:D6"/>
    <mergeCell ref="G6:G7"/>
    <mergeCell ref="H6:H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dimension ref="A1:I16"/>
  <sheetViews>
    <sheetView showGridLines="0" zoomScaleNormal="100" workbookViewId="0">
      <selection activeCell="A9" sqref="A9"/>
    </sheetView>
  </sheetViews>
  <sheetFormatPr baseColWidth="10" defaultColWidth="0" defaultRowHeight="15" zeroHeight="1" x14ac:dyDescent="0.2"/>
  <cols>
    <col min="1" max="1" width="4.6640625" style="10" customWidth="1"/>
    <col min="2" max="2" width="37.6640625" style="10" customWidth="1"/>
    <col min="3" max="3" width="13" style="10" customWidth="1"/>
    <col min="4" max="4" width="17" style="10" customWidth="1"/>
    <col min="5" max="5" width="2.83203125" style="10" customWidth="1"/>
    <col min="6" max="6" width="36.5" style="10" bestFit="1" customWidth="1"/>
    <col min="7" max="7" width="13" style="10" customWidth="1"/>
    <col min="8" max="8" width="17" style="10" customWidth="1"/>
    <col min="9" max="9" width="3.6640625" style="10" customWidth="1"/>
    <col min="10" max="16384" width="11.5" style="10" hidden="1"/>
  </cols>
  <sheetData>
    <row r="1" spans="1:9" ht="100" customHeight="1" x14ac:dyDescent="0.2">
      <c r="A1" s="243"/>
      <c r="B1" s="284" t="s">
        <v>308</v>
      </c>
      <c r="C1" s="284"/>
      <c r="D1" s="284"/>
      <c r="E1" s="284"/>
      <c r="F1" s="284"/>
      <c r="G1" s="284"/>
      <c r="H1" s="284"/>
      <c r="I1" s="284"/>
    </row>
    <row r="2" spans="1:9" ht="19.5" customHeight="1" x14ac:dyDescent="0.2">
      <c r="C2" s="4"/>
      <c r="D2" s="4"/>
      <c r="E2" s="4"/>
      <c r="F2" s="4"/>
    </row>
    <row r="3" spans="1:9" s="66" customFormat="1" ht="27" customHeight="1" x14ac:dyDescent="0.2">
      <c r="B3" s="274" t="s">
        <v>90</v>
      </c>
      <c r="C3" s="278" t="s">
        <v>289</v>
      </c>
      <c r="D3" s="280"/>
      <c r="E3" s="99"/>
      <c r="F3" s="274" t="s">
        <v>90</v>
      </c>
      <c r="G3" s="278" t="s">
        <v>290</v>
      </c>
      <c r="H3" s="280"/>
    </row>
    <row r="4" spans="1:9" s="66" customFormat="1" ht="20" customHeight="1" x14ac:dyDescent="0.2">
      <c r="B4" s="274"/>
      <c r="C4" s="274" t="s">
        <v>291</v>
      </c>
      <c r="D4" s="274"/>
      <c r="F4" s="274"/>
      <c r="G4" s="274" t="s">
        <v>291</v>
      </c>
      <c r="H4" s="274"/>
    </row>
    <row r="5" spans="1:9" s="66" customFormat="1" ht="20" customHeight="1" x14ac:dyDescent="0.2">
      <c r="B5" s="274"/>
      <c r="C5" s="244" t="s">
        <v>139</v>
      </c>
      <c r="D5" s="244" t="s">
        <v>7</v>
      </c>
      <c r="F5" s="274"/>
      <c r="G5" s="244" t="s">
        <v>139</v>
      </c>
      <c r="H5" s="244" t="s">
        <v>7</v>
      </c>
    </row>
    <row r="6" spans="1:9" s="75" customFormat="1" ht="20" customHeight="1" x14ac:dyDescent="0.2">
      <c r="B6" s="100" t="s">
        <v>91</v>
      </c>
      <c r="C6" s="170">
        <v>20344</v>
      </c>
      <c r="D6" s="138">
        <f>(C6/$C$8)*100</f>
        <v>54.164004259850905</v>
      </c>
      <c r="F6" s="100" t="s">
        <v>91</v>
      </c>
      <c r="G6" s="170">
        <v>4361</v>
      </c>
      <c r="H6" s="138">
        <f>(G6/G8)*100</f>
        <v>89.109113199836528</v>
      </c>
    </row>
    <row r="7" spans="1:9" s="75" customFormat="1" ht="20" customHeight="1" x14ac:dyDescent="0.2">
      <c r="B7" s="100" t="s">
        <v>93</v>
      </c>
      <c r="C7" s="170">
        <f>C8-C6</f>
        <v>17216</v>
      </c>
      <c r="D7" s="138">
        <f>(C7/$C$8)*100</f>
        <v>45.835995740149095</v>
      </c>
      <c r="F7" s="100" t="s">
        <v>93</v>
      </c>
      <c r="G7" s="170">
        <f>G8-G6</f>
        <v>533</v>
      </c>
      <c r="H7" s="138">
        <f>(G7/G8)*100</f>
        <v>10.890886800163466</v>
      </c>
    </row>
    <row r="8" spans="1:9" s="75" customFormat="1" ht="20" customHeight="1" x14ac:dyDescent="0.2">
      <c r="B8" s="63" t="s">
        <v>4</v>
      </c>
      <c r="C8" s="71">
        <v>37560</v>
      </c>
      <c r="D8" s="171">
        <f>(C8/$C$8)*100</f>
        <v>100</v>
      </c>
      <c r="F8" s="63" t="s">
        <v>4</v>
      </c>
      <c r="G8" s="71">
        <v>4894</v>
      </c>
      <c r="H8" s="171">
        <f>SUM(H6:H7)</f>
        <v>100</v>
      </c>
    </row>
    <row r="9" spans="1:9" ht="20" customHeight="1" x14ac:dyDescent="0.2">
      <c r="B9" s="32" t="s">
        <v>92</v>
      </c>
      <c r="C9" s="32"/>
      <c r="D9" s="32"/>
    </row>
    <row r="10" spans="1:9" ht="30" hidden="1" customHeight="1" x14ac:dyDescent="0.2">
      <c r="B10" s="2"/>
    </row>
    <row r="11" spans="1:9" ht="15" hidden="1" customHeight="1" x14ac:dyDescent="0.2"/>
    <row r="12" spans="1:9" ht="15" hidden="1" customHeight="1" x14ac:dyDescent="0.2"/>
    <row r="13" spans="1:9" ht="15" hidden="1" customHeight="1" x14ac:dyDescent="0.2"/>
    <row r="14" spans="1:9" ht="15" hidden="1" customHeight="1" x14ac:dyDescent="0.2"/>
    <row r="15" spans="1:9" ht="15" hidden="1" customHeight="1" x14ac:dyDescent="0.2"/>
    <row r="16" spans="1:9" ht="15" hidden="1" customHeight="1" x14ac:dyDescent="0.2"/>
  </sheetData>
  <sheetProtection algorithmName="SHA-512" hashValue="jx/5q7u6C9VphWBH7ZsQ3uzj1VfA7PkrQpkFZTE5+XeztXHdJoTMJKNdxp1/Wdl0InH2dPJivEzi2v302c2UDQ==" saltValue="SdKGiSkeAbFb8R+zqtA2JA==" spinCount="100000" sheet="1" objects="1" scenarios="1"/>
  <mergeCells count="7">
    <mergeCell ref="B1:I1"/>
    <mergeCell ref="G4:H4"/>
    <mergeCell ref="C3:D3"/>
    <mergeCell ref="G3:H3"/>
    <mergeCell ref="C4:D4"/>
    <mergeCell ref="B3:B5"/>
    <mergeCell ref="F3:F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7"/>
  <dimension ref="A1:XFC34"/>
  <sheetViews>
    <sheetView showGridLines="0" zoomScaleNormal="100" workbookViewId="0">
      <selection activeCell="A17" sqref="A17"/>
    </sheetView>
  </sheetViews>
  <sheetFormatPr baseColWidth="10" defaultColWidth="0" defaultRowHeight="15" zeroHeight="1" x14ac:dyDescent="0.2"/>
  <cols>
    <col min="1" max="1" width="4.6640625" style="10" customWidth="1"/>
    <col min="2" max="2" width="20.5" style="10" bestFit="1" customWidth="1"/>
    <col min="3" max="3" width="31.33203125" style="10" customWidth="1"/>
    <col min="4" max="4" width="26" style="10" customWidth="1"/>
    <col min="5" max="5" width="4.6640625" style="10" customWidth="1"/>
    <col min="6" max="6" width="31.33203125" style="10" customWidth="1"/>
    <col min="7" max="7" width="26" style="10" customWidth="1"/>
    <col min="8" max="8" width="6.83203125" style="10" customWidth="1"/>
    <col min="9" max="16378" width="6.83203125" style="10" hidden="1"/>
    <col min="16379" max="16379" width="0" style="10" hidden="1"/>
    <col min="16380" max="16383" width="11.5" style="10" hidden="1"/>
    <col min="16384" max="16384" width="6.83203125" style="10" hidden="1"/>
  </cols>
  <sheetData>
    <row r="1" spans="1:8" ht="100" customHeight="1" x14ac:dyDescent="0.2">
      <c r="A1" s="247"/>
      <c r="B1" s="284" t="s">
        <v>310</v>
      </c>
      <c r="C1" s="284"/>
      <c r="D1" s="284"/>
      <c r="E1" s="284"/>
      <c r="F1" s="284"/>
      <c r="G1" s="284"/>
      <c r="H1" s="284"/>
    </row>
    <row r="2" spans="1:8" ht="19.5" customHeight="1" x14ac:dyDescent="0.2">
      <c r="C2" s="4"/>
      <c r="D2" s="4"/>
    </row>
    <row r="3" spans="1:8" s="66" customFormat="1" ht="20" customHeight="1" x14ac:dyDescent="0.2">
      <c r="B3" s="274" t="s">
        <v>138</v>
      </c>
      <c r="C3" s="274" t="s">
        <v>289</v>
      </c>
      <c r="D3" s="274"/>
      <c r="F3" s="274" t="s">
        <v>290</v>
      </c>
      <c r="G3" s="274"/>
    </row>
    <row r="4" spans="1:8" s="177" customFormat="1" ht="20" customHeight="1" x14ac:dyDescent="0.2">
      <c r="A4" s="176"/>
      <c r="B4" s="274"/>
      <c r="C4" s="274" t="s">
        <v>291</v>
      </c>
      <c r="D4" s="274"/>
      <c r="E4" s="101"/>
      <c r="F4" s="274" t="s">
        <v>291</v>
      </c>
      <c r="G4" s="274"/>
      <c r="H4" s="101"/>
    </row>
    <row r="5" spans="1:8" s="177" customFormat="1" ht="20" customHeight="1" x14ac:dyDescent="0.2">
      <c r="A5" s="176"/>
      <c r="B5" s="274"/>
      <c r="C5" s="244" t="s">
        <v>139</v>
      </c>
      <c r="D5" s="244" t="s">
        <v>7</v>
      </c>
      <c r="E5" s="101"/>
      <c r="F5" s="244" t="s">
        <v>139</v>
      </c>
      <c r="G5" s="244" t="s">
        <v>7</v>
      </c>
      <c r="H5" s="101"/>
    </row>
    <row r="6" spans="1:8" s="75" customFormat="1" ht="20" customHeight="1" x14ac:dyDescent="0.2">
      <c r="B6" s="104">
        <v>1</v>
      </c>
      <c r="C6" s="77">
        <v>13610</v>
      </c>
      <c r="D6" s="121">
        <f>(C6/$C$16)*100</f>
        <v>66.899331498230438</v>
      </c>
      <c r="F6" s="77">
        <v>3959</v>
      </c>
      <c r="G6" s="121">
        <f>(F6/$F$16)*100</f>
        <v>90.781930749828021</v>
      </c>
    </row>
    <row r="7" spans="1:8" s="75" customFormat="1" ht="20" customHeight="1" x14ac:dyDescent="0.2">
      <c r="B7" s="104">
        <v>2</v>
      </c>
      <c r="C7" s="77">
        <v>3296</v>
      </c>
      <c r="D7" s="121">
        <f t="shared" ref="D7:D15" si="0">(C7/$C$16)*100</f>
        <v>16.201337003539127</v>
      </c>
      <c r="F7" s="77">
        <v>319</v>
      </c>
      <c r="G7" s="121">
        <f t="shared" ref="G7:G15" si="1">(F7/$F$16)*100</f>
        <v>7.3148360467782609</v>
      </c>
    </row>
    <row r="8" spans="1:8" s="75" customFormat="1" ht="20" customHeight="1" x14ac:dyDescent="0.2">
      <c r="B8" s="104">
        <v>3</v>
      </c>
      <c r="C8" s="77">
        <v>1444</v>
      </c>
      <c r="D8" s="121">
        <f t="shared" si="0"/>
        <v>7.0979158474243018</v>
      </c>
      <c r="F8" s="77">
        <v>54</v>
      </c>
      <c r="G8" s="121">
        <f t="shared" si="1"/>
        <v>1.2382481082320569</v>
      </c>
    </row>
    <row r="9" spans="1:8" s="75" customFormat="1" ht="20" customHeight="1" x14ac:dyDescent="0.2">
      <c r="B9" s="104">
        <v>4</v>
      </c>
      <c r="C9" s="77">
        <v>739</v>
      </c>
      <c r="D9" s="121">
        <f t="shared" si="0"/>
        <v>3.6325206449075895</v>
      </c>
      <c r="F9" s="77">
        <v>21</v>
      </c>
      <c r="G9" s="121">
        <f t="shared" si="1"/>
        <v>0.4815409309791332</v>
      </c>
    </row>
    <row r="10" spans="1:8" s="75" customFormat="1" ht="20" customHeight="1" x14ac:dyDescent="0.2">
      <c r="B10" s="104">
        <v>5</v>
      </c>
      <c r="C10" s="77">
        <v>384</v>
      </c>
      <c r="D10" s="121">
        <f t="shared" si="0"/>
        <v>1.8875344081793157</v>
      </c>
      <c r="F10" s="77">
        <v>3</v>
      </c>
      <c r="G10" s="121">
        <f t="shared" si="1"/>
        <v>6.8791561568447609E-2</v>
      </c>
    </row>
    <row r="11" spans="1:8" s="75" customFormat="1" ht="20" customHeight="1" x14ac:dyDescent="0.2">
      <c r="B11" s="104">
        <v>6</v>
      </c>
      <c r="C11" s="77">
        <v>240</v>
      </c>
      <c r="D11" s="121">
        <f t="shared" si="0"/>
        <v>1.1797090051120724</v>
      </c>
      <c r="F11" s="77">
        <v>2</v>
      </c>
      <c r="G11" s="121">
        <f t="shared" si="1"/>
        <v>4.5861041045631733E-2</v>
      </c>
    </row>
    <row r="12" spans="1:8" s="75" customFormat="1" ht="20" customHeight="1" x14ac:dyDescent="0.2">
      <c r="B12" s="104">
        <v>7</v>
      </c>
      <c r="C12" s="77">
        <v>170</v>
      </c>
      <c r="D12" s="121">
        <f t="shared" si="0"/>
        <v>0.83562721195438472</v>
      </c>
      <c r="F12" s="77">
        <v>1</v>
      </c>
      <c r="G12" s="121">
        <f t="shared" si="1"/>
        <v>2.2930520522815866E-2</v>
      </c>
    </row>
    <row r="13" spans="1:8" s="75" customFormat="1" ht="20" customHeight="1" x14ac:dyDescent="0.2">
      <c r="B13" s="104">
        <v>8</v>
      </c>
      <c r="C13" s="77">
        <v>130</v>
      </c>
      <c r="D13" s="121">
        <f t="shared" si="0"/>
        <v>0.63900904443570583</v>
      </c>
      <c r="F13" s="77">
        <v>1</v>
      </c>
      <c r="G13" s="121">
        <f t="shared" si="1"/>
        <v>2.2930520522815866E-2</v>
      </c>
    </row>
    <row r="14" spans="1:8" s="75" customFormat="1" ht="20" customHeight="1" x14ac:dyDescent="0.2">
      <c r="B14" s="104">
        <v>9</v>
      </c>
      <c r="C14" s="77">
        <v>89</v>
      </c>
      <c r="D14" s="121">
        <f t="shared" si="0"/>
        <v>0.4374754227290602</v>
      </c>
      <c r="F14" s="77">
        <v>1</v>
      </c>
      <c r="G14" s="121">
        <f t="shared" si="1"/>
        <v>2.2930520522815866E-2</v>
      </c>
    </row>
    <row r="15" spans="1:8" s="75" customFormat="1" ht="20" customHeight="1" x14ac:dyDescent="0.2">
      <c r="B15" s="104" t="s">
        <v>284</v>
      </c>
      <c r="C15" s="77">
        <v>242</v>
      </c>
      <c r="D15" s="121">
        <f t="shared" si="0"/>
        <v>1.1895399134880063</v>
      </c>
      <c r="F15" s="77">
        <v>0</v>
      </c>
      <c r="G15" s="121">
        <f t="shared" si="1"/>
        <v>0</v>
      </c>
    </row>
    <row r="16" spans="1:8" s="66" customFormat="1" ht="20" customHeight="1" x14ac:dyDescent="0.2">
      <c r="B16" s="102" t="s">
        <v>4</v>
      </c>
      <c r="C16" s="103">
        <f>SUM(C6:C15)</f>
        <v>20344</v>
      </c>
      <c r="D16" s="135">
        <f>SUM(D6:D15)</f>
        <v>100.00000000000001</v>
      </c>
      <c r="F16" s="103">
        <f>SUM(F6:F15)</f>
        <v>4361</v>
      </c>
      <c r="G16" s="135">
        <f>SUM(G6:G15)</f>
        <v>100.00000000000001</v>
      </c>
    </row>
    <row r="17" spans="2:4" s="28" customFormat="1" ht="20" customHeight="1" x14ac:dyDescent="0.2">
      <c r="B17" s="277" t="s">
        <v>92</v>
      </c>
      <c r="C17" s="277"/>
      <c r="D17" s="277"/>
    </row>
    <row r="18" spans="2:4" ht="30" hidden="1" customHeight="1" x14ac:dyDescent="0.2">
      <c r="B18" s="2"/>
    </row>
    <row r="34" spans="3:3" hidden="1" x14ac:dyDescent="0.2">
      <c r="C34" s="33"/>
    </row>
  </sheetData>
  <sheetProtection algorithmName="SHA-512" hashValue="1mejJ1WMc5ghZEHJSmL675GBFymM4E4GD8VHx0KPNgYTKS6wNhOa07vNkqPa3qR9DBlHUy5r/Yr/6ysj16UeBw==" saltValue="e9angUk/g91gTJYQ8Rq6EQ==" spinCount="100000" sheet="1" objects="1" scenarios="1"/>
  <mergeCells count="7">
    <mergeCell ref="B1:H1"/>
    <mergeCell ref="B17:D17"/>
    <mergeCell ref="C4:D4"/>
    <mergeCell ref="F4:G4"/>
    <mergeCell ref="C3:D3"/>
    <mergeCell ref="F3:G3"/>
    <mergeCell ref="B3: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XFC52"/>
  <sheetViews>
    <sheetView showGridLines="0" zoomScale="107" zoomScaleNormal="107" workbookViewId="0">
      <selection activeCell="A14" sqref="A14"/>
    </sheetView>
  </sheetViews>
  <sheetFormatPr baseColWidth="10" defaultColWidth="0" defaultRowHeight="15" zeroHeight="1" x14ac:dyDescent="0.2"/>
  <cols>
    <col min="1" max="1" width="5.83203125" style="5" customWidth="1"/>
    <col min="2" max="2" width="55.5" style="5" bestFit="1" customWidth="1"/>
    <col min="3" max="3" width="4.6640625" style="1" customWidth="1"/>
    <col min="4" max="4" width="79" style="5" customWidth="1"/>
    <col min="5" max="5" width="4.83203125" style="5" customWidth="1"/>
    <col min="6" max="16380" width="8.83203125" style="5" hidden="1"/>
    <col min="16381" max="16381" width="3.83203125" style="5" hidden="1"/>
    <col min="16382" max="16382" width="1.83203125" style="5" hidden="1"/>
    <col min="16383" max="16383" width="4.83203125" style="5" hidden="1"/>
    <col min="16384" max="16384" width="8.83203125" style="5" hidden="1"/>
  </cols>
  <sheetData>
    <row r="1" spans="1:4" ht="100" customHeight="1" x14ac:dyDescent="0.2">
      <c r="A1" s="236"/>
      <c r="B1" s="237" t="s">
        <v>123</v>
      </c>
      <c r="C1" s="237"/>
      <c r="D1" s="237"/>
    </row>
    <row r="2" spans="1:4" ht="19.75" customHeight="1" x14ac:dyDescent="0.2">
      <c r="B2" s="196"/>
      <c r="C2" s="197"/>
      <c r="D2" s="196"/>
    </row>
    <row r="3" spans="1:4" ht="20" customHeight="1" x14ac:dyDescent="0.25">
      <c r="A3" s="50"/>
      <c r="B3" s="226" t="s">
        <v>120</v>
      </c>
      <c r="C3" s="227"/>
      <c r="D3" s="228" t="s">
        <v>191</v>
      </c>
    </row>
    <row r="4" spans="1:4" ht="20" customHeight="1" x14ac:dyDescent="0.25">
      <c r="A4" s="50"/>
      <c r="B4" s="226" t="s">
        <v>137</v>
      </c>
      <c r="C4" s="227"/>
      <c r="D4" s="228" t="s">
        <v>269</v>
      </c>
    </row>
    <row r="5" spans="1:4" s="35" customFormat="1" ht="20" customHeight="1" x14ac:dyDescent="0.2">
      <c r="A5" s="43"/>
      <c r="B5" s="226" t="s">
        <v>304</v>
      </c>
      <c r="C5" s="229"/>
      <c r="D5" s="226" t="s">
        <v>192</v>
      </c>
    </row>
    <row r="6" spans="1:4" s="35" customFormat="1" ht="20" customHeight="1" x14ac:dyDescent="0.2">
      <c r="A6" s="43"/>
      <c r="B6" s="226" t="s">
        <v>135</v>
      </c>
      <c r="C6" s="229"/>
      <c r="D6" s="226" t="s">
        <v>193</v>
      </c>
    </row>
    <row r="7" spans="1:4" s="45" customFormat="1" ht="19" x14ac:dyDescent="0.2">
      <c r="A7" s="44"/>
      <c r="B7" s="230" t="s">
        <v>305</v>
      </c>
      <c r="C7" s="231"/>
      <c r="D7" s="232" t="s">
        <v>283</v>
      </c>
    </row>
    <row r="8" spans="1:4" s="35" customFormat="1" ht="20" customHeight="1" x14ac:dyDescent="0.2">
      <c r="A8" s="43"/>
      <c r="B8" s="226" t="s">
        <v>136</v>
      </c>
      <c r="C8" s="229"/>
      <c r="D8" s="226" t="s">
        <v>308</v>
      </c>
    </row>
    <row r="9" spans="1:4" s="35" customFormat="1" ht="20" customHeight="1" x14ac:dyDescent="0.2">
      <c r="A9" s="43"/>
      <c r="B9" s="226" t="s">
        <v>306</v>
      </c>
      <c r="C9" s="229"/>
      <c r="D9" s="226" t="s">
        <v>309</v>
      </c>
    </row>
    <row r="10" spans="1:4" s="35" customFormat="1" ht="20" customHeight="1" x14ac:dyDescent="0.2">
      <c r="A10" s="51"/>
      <c r="B10" s="226" t="s">
        <v>188</v>
      </c>
      <c r="C10" s="233"/>
      <c r="D10" s="226" t="s">
        <v>311</v>
      </c>
    </row>
    <row r="11" spans="1:4" s="35" customFormat="1" ht="20" customHeight="1" x14ac:dyDescent="0.2">
      <c r="A11" s="51"/>
      <c r="B11" s="226" t="s">
        <v>266</v>
      </c>
      <c r="C11" s="233"/>
      <c r="D11" s="226" t="s">
        <v>314</v>
      </c>
    </row>
    <row r="12" spans="1:4" s="35" customFormat="1" ht="20" customHeight="1" x14ac:dyDescent="0.2">
      <c r="A12" s="51"/>
      <c r="B12" s="226" t="s">
        <v>189</v>
      </c>
      <c r="C12" s="233"/>
      <c r="D12" s="226" t="s">
        <v>312</v>
      </c>
    </row>
    <row r="13" spans="1:4" s="35" customFormat="1" ht="20" customHeight="1" x14ac:dyDescent="0.2">
      <c r="A13" s="51"/>
      <c r="B13" s="226" t="s">
        <v>190</v>
      </c>
      <c r="C13" s="234"/>
      <c r="D13" s="235"/>
    </row>
    <row r="14" spans="1:4" s="35" customFormat="1" ht="25" customHeight="1" x14ac:dyDescent="0.2">
      <c r="B14" s="43"/>
      <c r="D14" s="43"/>
    </row>
    <row r="15" spans="1:4" s="35" customFormat="1" ht="25" hidden="1" customHeight="1" x14ac:dyDescent="0.2"/>
    <row r="16" spans="1:4" s="35" customFormat="1" ht="1" hidden="1" customHeight="1" x14ac:dyDescent="0.2"/>
    <row r="17" spans="3:4" s="35" customFormat="1" ht="1" hidden="1" customHeight="1" x14ac:dyDescent="0.2"/>
    <row r="18" spans="3:4" ht="8" hidden="1" customHeight="1" x14ac:dyDescent="0.2">
      <c r="C18" s="13"/>
      <c r="D18" s="13"/>
    </row>
    <row r="19" spans="3:4" ht="14" hidden="1" customHeight="1" x14ac:dyDescent="0.2">
      <c r="C19" s="13"/>
      <c r="D19" s="13"/>
    </row>
    <row r="20" spans="3:4" ht="8" hidden="1" customHeight="1" x14ac:dyDescent="0.2">
      <c r="C20" s="8"/>
      <c r="D20" s="1"/>
    </row>
    <row r="21" spans="3:4" hidden="1" x14ac:dyDescent="0.2">
      <c r="D21" s="13"/>
    </row>
    <row r="22" spans="3:4" ht="8" hidden="1" customHeight="1" x14ac:dyDescent="0.2">
      <c r="D22" s="13"/>
    </row>
    <row r="24" spans="3:4" ht="8" hidden="1" customHeight="1" x14ac:dyDescent="0.2"/>
    <row r="26" spans="3:4" ht="8" hidden="1" customHeight="1" x14ac:dyDescent="0.2"/>
    <row r="28" spans="3:4" ht="8" hidden="1" customHeight="1" x14ac:dyDescent="0.2"/>
    <row r="30" spans="3:4" ht="8" hidden="1" customHeight="1" x14ac:dyDescent="0.2"/>
    <row r="32" spans="3:4" ht="8" hidden="1" customHeight="1" x14ac:dyDescent="0.2"/>
    <row r="34" spans="3:3" ht="8" hidden="1" customHeight="1" x14ac:dyDescent="0.2"/>
    <row r="36" spans="3:3" ht="8" hidden="1" customHeight="1" x14ac:dyDescent="0.2"/>
    <row r="38" spans="3:3" ht="8" hidden="1" customHeight="1" x14ac:dyDescent="0.2"/>
    <row r="40" spans="3:3" ht="8" hidden="1" customHeight="1" x14ac:dyDescent="0.2"/>
    <row r="42" spans="3:3" ht="8" hidden="1" customHeight="1" x14ac:dyDescent="0.2"/>
    <row r="46" spans="3:3" ht="16" hidden="1" x14ac:dyDescent="0.2">
      <c r="C46" s="36"/>
    </row>
    <row r="47" spans="3:3" hidden="1" x14ac:dyDescent="0.2">
      <c r="C47" s="13"/>
    </row>
    <row r="48" spans="3:3" ht="16" hidden="1" x14ac:dyDescent="0.2">
      <c r="C48" s="36"/>
    </row>
    <row r="49" spans="3:3" ht="16" hidden="1" x14ac:dyDescent="0.2">
      <c r="C49" s="36"/>
    </row>
    <row r="50" spans="3:3" ht="16" hidden="1" x14ac:dyDescent="0.2">
      <c r="C50" s="36"/>
    </row>
    <row r="51" spans="3:3" ht="16" hidden="1" x14ac:dyDescent="0.2">
      <c r="C51" s="36"/>
    </row>
    <row r="52" spans="3:3" ht="16" hidden="1" x14ac:dyDescent="0.2">
      <c r="C52" s="36"/>
    </row>
  </sheetData>
  <sheetProtection algorithmName="SHA-512" hashValue="fLOPjTsL7VpDm64p42rk6+71UBLswP/0cFC0jA30gh28x1Adsinn3OdVe0M4n/A5N5LXTaEvGjlOEi7GmOQ7mQ==" saltValue="tkF7xez3+Igvz1Gk+3cRJg==" spinCount="100000" sheet="1" objects="1" scenarios="1"/>
  <hyperlinks>
    <hyperlink ref="B5" location="'C1'!A1" display="Inscriptos a cursos / actividades INAP según condición de cursada" xr:uid="{00000000-0004-0000-0100-000000000000}"/>
    <hyperlink ref="B8" location="'C4'!A1" display="C4. Inscriptos según Programa / Área" xr:uid="{00000000-0004-0000-0100-000001000000}"/>
    <hyperlink ref="B6" location="'C2'!A1" display="C2. Inscriptos según Género" xr:uid="{00000000-0004-0000-0100-000002000000}"/>
    <hyperlink ref="B7" location="'C3'!A1" display="C3. Inscriptos a cursos / actividades INAP según condición de cursada y género" xr:uid="{00000000-0004-0000-0100-000003000000}"/>
    <hyperlink ref="B11" location="'C7'!A1" display="C7. Inscriptos según escalafón" xr:uid="{00000000-0004-0000-0100-000004000000}"/>
    <hyperlink ref="B12" location="'C8'!A1" display="C8. Inscriptos SINEP según agrupamiento" xr:uid="{00000000-0004-0000-0100-000005000000}"/>
    <hyperlink ref="B13" location="'C9'!A1" display="C9. Inscriptos SINEP según nivel" xr:uid="{00000000-0004-0000-0100-000006000000}"/>
    <hyperlink ref="D11" location="'C18'!A1" display="C18. Cursos / Actividades según programa, área y rango de duración" xr:uid="{00000000-0004-0000-0100-000007000000}"/>
    <hyperlink ref="D10" location="'C17'!A1" display="C17. Cursos según duración (en horas)" xr:uid="{00000000-0004-0000-0100-000008000000}"/>
    <hyperlink ref="D9" location="'C16'!A1" display="C16. Personas según cantidad de cursos" xr:uid="{00000000-0004-0000-0100-000009000000}"/>
    <hyperlink ref="D8" location="'C15'!A1" display="C15. Relación inscripciones / personas" xr:uid="{00000000-0004-0000-0100-00000A000000}"/>
    <hyperlink ref="D7" location="'C14'!A1" display="C14. Inscriptos según rango etario" xr:uid="{00000000-0004-0000-0100-00000B000000}"/>
    <hyperlink ref="D6" location="'C13'!A1" display="C13. Inscriptos según modalidad de cursada" xr:uid="{00000000-0004-0000-0100-00000C000000}"/>
    <hyperlink ref="D5" location="'C12'!A1" display="C12. Inscriptos según Jurisdicción" xr:uid="{00000000-0004-0000-0100-00000D000000}"/>
    <hyperlink ref="B9" location="'C5'!A1" display="C5. Comisiones e Inscriptos según Curso / Actividad" xr:uid="{00000000-0004-0000-0100-00000E000000}"/>
    <hyperlink ref="B3" location="'Notas metodológicas'!A1" display="Notas metodológicas" xr:uid="{00000000-0004-0000-0100-00000F000000}"/>
    <hyperlink ref="B4" location="Créditos!A1" display="Créditos" xr:uid="{00000000-0004-0000-0100-000010000000}"/>
    <hyperlink ref="B10" location="'C6'!A1" display="C6. Comisiones e Inscriptos según curso / actividad" xr:uid="{00000000-0004-0000-0100-000011000000}"/>
    <hyperlink ref="D4" location="'C11'!A1" display="C11. Inscriptos según nivel de estudios y género" xr:uid="{00000000-0004-0000-0100-000012000000}"/>
    <hyperlink ref="D3" location="'C10'!A1" display="C10. Inscriptos SINEP según tramo" xr:uid="{00000000-0004-0000-0100-000013000000}"/>
    <hyperlink ref="D12" location="'C19'!A1" display="C19. Docentes según género" xr:uid="{00000000-0004-0000-0100-000014000000}"/>
  </hyperlink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9"/>
  <dimension ref="A1:K20"/>
  <sheetViews>
    <sheetView showGridLines="0" zoomScaleNormal="100" workbookViewId="0">
      <selection activeCell="A19" sqref="A19"/>
    </sheetView>
  </sheetViews>
  <sheetFormatPr baseColWidth="10" defaultColWidth="0" defaultRowHeight="15" zeroHeight="1" x14ac:dyDescent="0.2"/>
  <cols>
    <col min="1" max="1" width="4.6640625" customWidth="1"/>
    <col min="2" max="2" width="21.5" style="15" customWidth="1"/>
    <col min="3" max="3" width="3.33203125" style="15" customWidth="1"/>
    <col min="4" max="4" width="12.33203125" style="17" customWidth="1"/>
    <col min="5" max="5" width="17.33203125" customWidth="1"/>
    <col min="6" max="6" width="5" customWidth="1"/>
    <col min="7" max="7" width="21.5" customWidth="1"/>
    <col min="8" max="8" width="3.33203125" customWidth="1"/>
    <col min="9" max="9" width="12.33203125" customWidth="1"/>
    <col min="10" max="10" width="17.33203125" customWidth="1"/>
    <col min="11" max="11" width="4.6640625" customWidth="1"/>
    <col min="12" max="16384" width="11.5" hidden="1"/>
  </cols>
  <sheetData>
    <row r="1" spans="1:11" ht="100" customHeight="1" x14ac:dyDescent="0.35">
      <c r="A1" s="252"/>
      <c r="B1" s="284" t="s">
        <v>285</v>
      </c>
      <c r="C1" s="284"/>
      <c r="D1" s="284"/>
      <c r="E1" s="284"/>
      <c r="F1" s="284"/>
      <c r="G1" s="284"/>
      <c r="H1" s="284"/>
      <c r="I1" s="284"/>
      <c r="J1" s="284"/>
      <c r="K1" s="284"/>
    </row>
    <row r="2" spans="1:11" s="5" customFormat="1" ht="19.75" customHeight="1" x14ac:dyDescent="0.35">
      <c r="A2" s="111"/>
      <c r="B2" s="112"/>
      <c r="C2" s="112"/>
      <c r="D2" s="112"/>
      <c r="E2" s="111"/>
      <c r="F2" s="111"/>
      <c r="G2" s="111"/>
      <c r="H2" s="111"/>
    </row>
    <row r="3" spans="1:11" s="66" customFormat="1" ht="36.75" customHeight="1" x14ac:dyDescent="0.2">
      <c r="B3" s="311" t="s">
        <v>286</v>
      </c>
      <c r="C3" s="312"/>
      <c r="D3" s="278" t="s">
        <v>289</v>
      </c>
      <c r="E3" s="280"/>
      <c r="G3" s="294" t="s">
        <v>286</v>
      </c>
      <c r="H3" s="294"/>
      <c r="I3" s="307" t="s">
        <v>290</v>
      </c>
      <c r="J3" s="308"/>
    </row>
    <row r="4" spans="1:11" s="75" customFormat="1" ht="20" customHeight="1" x14ac:dyDescent="0.2">
      <c r="B4" s="313"/>
      <c r="C4" s="314"/>
      <c r="D4" s="274" t="s">
        <v>291</v>
      </c>
      <c r="E4" s="274"/>
      <c r="F4" s="309"/>
      <c r="G4" s="294"/>
      <c r="H4" s="294"/>
      <c r="I4" s="274" t="s">
        <v>291</v>
      </c>
      <c r="J4" s="274"/>
    </row>
    <row r="5" spans="1:11" s="75" customFormat="1" ht="20" customHeight="1" x14ac:dyDescent="0.2">
      <c r="B5" s="315"/>
      <c r="C5" s="316"/>
      <c r="D5" s="253" t="s">
        <v>6</v>
      </c>
      <c r="E5" s="253" t="s">
        <v>7</v>
      </c>
      <c r="F5" s="310"/>
      <c r="G5" s="294"/>
      <c r="H5" s="294"/>
      <c r="I5" s="253" t="s">
        <v>6</v>
      </c>
      <c r="J5" s="253" t="s">
        <v>7</v>
      </c>
    </row>
    <row r="6" spans="1:11" s="75" customFormat="1" ht="20" customHeight="1" x14ac:dyDescent="0.2">
      <c r="B6" s="317" t="s">
        <v>287</v>
      </c>
      <c r="C6" s="318"/>
      <c r="D6" s="172">
        <v>101</v>
      </c>
      <c r="E6" s="173">
        <f>(D6/$D$11)*100</f>
        <v>68.707482993197274</v>
      </c>
      <c r="F6" s="310"/>
      <c r="G6" s="317" t="s">
        <v>287</v>
      </c>
      <c r="H6" s="318"/>
      <c r="I6" s="172">
        <v>1</v>
      </c>
      <c r="J6" s="173">
        <f>(I6/$I$18)*100</f>
        <v>2.7777777777777777</v>
      </c>
    </row>
    <row r="7" spans="1:11" s="178" customFormat="1" ht="20" customHeight="1" x14ac:dyDescent="0.2">
      <c r="B7" s="317" t="s">
        <v>288</v>
      </c>
      <c r="C7" s="318"/>
      <c r="D7" s="172">
        <v>14</v>
      </c>
      <c r="E7" s="173">
        <f>(D7/$D$11)*100</f>
        <v>9.5238095238095237</v>
      </c>
      <c r="F7" s="310"/>
      <c r="G7" s="317" t="s">
        <v>288</v>
      </c>
      <c r="H7" s="318"/>
      <c r="I7" s="172">
        <v>2</v>
      </c>
      <c r="J7" s="173">
        <f>(I7/$I$18)*100</f>
        <v>5.5555555555555554</v>
      </c>
    </row>
    <row r="8" spans="1:11" s="66" customFormat="1" ht="20" customHeight="1" x14ac:dyDescent="0.2">
      <c r="B8" s="317" t="s">
        <v>294</v>
      </c>
      <c r="C8" s="321"/>
      <c r="D8" s="321"/>
      <c r="E8" s="318"/>
      <c r="F8" s="310"/>
      <c r="G8" s="317" t="s">
        <v>294</v>
      </c>
      <c r="H8" s="321"/>
      <c r="I8" s="321"/>
      <c r="J8" s="318"/>
    </row>
    <row r="9" spans="1:11" s="66" customFormat="1" ht="20" customHeight="1" x14ac:dyDescent="0.2">
      <c r="B9" s="319" t="s">
        <v>295</v>
      </c>
      <c r="C9" s="320"/>
      <c r="D9" s="172">
        <v>16</v>
      </c>
      <c r="E9" s="173">
        <f>(D9/$D$11)*100</f>
        <v>10.884353741496598</v>
      </c>
      <c r="F9" s="310"/>
      <c r="G9" s="319" t="s">
        <v>295</v>
      </c>
      <c r="H9" s="320"/>
      <c r="I9" s="172">
        <v>10</v>
      </c>
      <c r="J9" s="173">
        <f>(I9/$I$18)*100</f>
        <v>27.777777777777779</v>
      </c>
    </row>
    <row r="10" spans="1:11" s="66" customFormat="1" ht="20" customHeight="1" x14ac:dyDescent="0.2">
      <c r="B10" s="319" t="s">
        <v>296</v>
      </c>
      <c r="C10" s="320"/>
      <c r="D10" s="172">
        <v>16</v>
      </c>
      <c r="E10" s="173">
        <f>(D10/$D$11)*100</f>
        <v>10.884353741496598</v>
      </c>
      <c r="F10" s="310"/>
      <c r="G10" s="319" t="s">
        <v>296</v>
      </c>
      <c r="H10" s="320"/>
      <c r="I10" s="172">
        <v>13</v>
      </c>
      <c r="J10" s="173">
        <f>(I10/$I$18)*100</f>
        <v>36.111111111111107</v>
      </c>
    </row>
    <row r="11" spans="1:11" s="66" customFormat="1" ht="20" customHeight="1" x14ac:dyDescent="0.2">
      <c r="B11" s="322" t="s">
        <v>4</v>
      </c>
      <c r="C11" s="322"/>
      <c r="D11" s="71">
        <f>SUM(B6:D10)</f>
        <v>147</v>
      </c>
      <c r="E11" s="171">
        <f>SUM(E6:E10)</f>
        <v>99.999999999999986</v>
      </c>
      <c r="F11" s="310"/>
      <c r="G11" s="319" t="s">
        <v>297</v>
      </c>
      <c r="H11" s="320"/>
      <c r="I11" s="172">
        <v>1</v>
      </c>
      <c r="J11" s="173">
        <f>(I11/$I$18)*100</f>
        <v>2.7777777777777777</v>
      </c>
    </row>
    <row r="12" spans="1:11" s="66" customFormat="1" ht="20" customHeight="1" x14ac:dyDescent="0.2">
      <c r="B12" s="187"/>
      <c r="C12" s="187"/>
      <c r="D12" s="188"/>
      <c r="E12" s="189"/>
      <c r="F12" s="310"/>
      <c r="G12" s="317" t="s">
        <v>298</v>
      </c>
      <c r="H12" s="321"/>
      <c r="I12" s="321"/>
      <c r="J12" s="318"/>
    </row>
    <row r="13" spans="1:11" s="66" customFormat="1" ht="20" customHeight="1" x14ac:dyDescent="0.2">
      <c r="B13" s="187"/>
      <c r="C13" s="187"/>
      <c r="D13" s="188"/>
      <c r="E13" s="189"/>
      <c r="F13" s="310"/>
      <c r="G13" s="319" t="s">
        <v>299</v>
      </c>
      <c r="H13" s="320"/>
      <c r="I13" s="172">
        <v>4</v>
      </c>
      <c r="J13" s="173">
        <f>(I13/$I$18)*100</f>
        <v>11.111111111111111</v>
      </c>
    </row>
    <row r="14" spans="1:11" s="66" customFormat="1" ht="20" customHeight="1" x14ac:dyDescent="0.2">
      <c r="B14" s="187"/>
      <c r="C14" s="187"/>
      <c r="D14" s="188"/>
      <c r="E14" s="189"/>
      <c r="F14" s="310"/>
      <c r="G14" s="319" t="s">
        <v>300</v>
      </c>
      <c r="H14" s="320"/>
      <c r="I14" s="172">
        <v>2</v>
      </c>
      <c r="J14" s="173">
        <f>(I14/$I$18)*100</f>
        <v>5.5555555555555554</v>
      </c>
    </row>
    <row r="15" spans="1:11" s="66" customFormat="1" ht="20" customHeight="1" x14ac:dyDescent="0.2">
      <c r="B15" s="187"/>
      <c r="C15" s="187"/>
      <c r="D15" s="188"/>
      <c r="E15" s="189"/>
      <c r="F15" s="310"/>
      <c r="G15" s="319" t="s">
        <v>301</v>
      </c>
      <c r="H15" s="320"/>
      <c r="I15" s="172">
        <v>1</v>
      </c>
      <c r="J15" s="173">
        <f>(I15/$I$18)*100</f>
        <v>2.7777777777777777</v>
      </c>
    </row>
    <row r="16" spans="1:11" s="66" customFormat="1" ht="20" customHeight="1" x14ac:dyDescent="0.2">
      <c r="B16" s="187"/>
      <c r="C16" s="187"/>
      <c r="D16" s="188"/>
      <c r="E16" s="189"/>
      <c r="F16" s="310"/>
      <c r="G16" s="319" t="s">
        <v>302</v>
      </c>
      <c r="H16" s="320"/>
      <c r="I16" s="172">
        <v>1</v>
      </c>
      <c r="J16" s="173">
        <f>(I16/$I$18)*100</f>
        <v>2.7777777777777777</v>
      </c>
    </row>
    <row r="17" spans="2:10" s="66" customFormat="1" ht="20" customHeight="1" x14ac:dyDescent="0.2">
      <c r="B17" s="187"/>
      <c r="C17" s="187"/>
      <c r="D17" s="188"/>
      <c r="E17" s="189"/>
      <c r="F17" s="310"/>
      <c r="G17" s="319" t="s">
        <v>303</v>
      </c>
      <c r="H17" s="320"/>
      <c r="I17" s="172">
        <v>1</v>
      </c>
      <c r="J17" s="173">
        <f>(I17/$I$18)*100</f>
        <v>2.7777777777777777</v>
      </c>
    </row>
    <row r="18" spans="2:10" s="75" customFormat="1" ht="20" customHeight="1" x14ac:dyDescent="0.2">
      <c r="F18" s="310"/>
      <c r="G18" s="322" t="s">
        <v>4</v>
      </c>
      <c r="H18" s="322"/>
      <c r="I18" s="71">
        <f>SUM(G6:I17)</f>
        <v>36</v>
      </c>
      <c r="J18" s="171">
        <f>SUM(J6:J17)</f>
        <v>99.999999999999986</v>
      </c>
    </row>
    <row r="19" spans="2:10" x14ac:dyDescent="0.2">
      <c r="B19" s="277" t="s">
        <v>92</v>
      </c>
      <c r="C19" s="277"/>
      <c r="D19" s="277"/>
      <c r="E19" s="277"/>
      <c r="F19" s="277"/>
    </row>
    <row r="20" spans="2:10" hidden="1" x14ac:dyDescent="0.2">
      <c r="B20" s="16"/>
      <c r="C20" s="16"/>
    </row>
  </sheetData>
  <sheetProtection algorithmName="SHA-512" hashValue="4uLnVJUYrhVNSCVkHhhWOKWYsLAiFC9XsPA/hAJyj8ju13Z0rgu6zP7IyF/IFm41EYv3sUfPykctv64cAFEX1A==" saltValue="UUm9K+vedBaJFggVwOgA9Q==" spinCount="100000" sheet="1" objects="1" scenarios="1"/>
  <sortState xmlns:xlrd2="http://schemas.microsoft.com/office/spreadsheetml/2017/richdata2" ref="B6:D101">
    <sortCondition descending="1" ref="D5:D101"/>
  </sortState>
  <mergeCells count="28">
    <mergeCell ref="B19:F19"/>
    <mergeCell ref="G14:H14"/>
    <mergeCell ref="G15:H15"/>
    <mergeCell ref="G16:H16"/>
    <mergeCell ref="G17:H17"/>
    <mergeCell ref="G18:H18"/>
    <mergeCell ref="G11:H11"/>
    <mergeCell ref="G13:H13"/>
    <mergeCell ref="G6:H6"/>
    <mergeCell ref="G7:H7"/>
    <mergeCell ref="G9:H9"/>
    <mergeCell ref="G10:H10"/>
    <mergeCell ref="I4:J4"/>
    <mergeCell ref="B1:K1"/>
    <mergeCell ref="D3:E3"/>
    <mergeCell ref="I3:J3"/>
    <mergeCell ref="F4:F18"/>
    <mergeCell ref="D4:E4"/>
    <mergeCell ref="B3:C5"/>
    <mergeCell ref="B6:C6"/>
    <mergeCell ref="B7:C7"/>
    <mergeCell ref="B9:C9"/>
    <mergeCell ref="B10:C10"/>
    <mergeCell ref="G3:H5"/>
    <mergeCell ref="B8:E8"/>
    <mergeCell ref="G8:J8"/>
    <mergeCell ref="G12:J12"/>
    <mergeCell ref="B11:C1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I259"/>
  <sheetViews>
    <sheetView showGridLines="0" topLeftCell="A43" zoomScaleNormal="100" workbookViewId="0">
      <selection activeCell="A69" sqref="A69"/>
    </sheetView>
  </sheetViews>
  <sheetFormatPr baseColWidth="10" defaultColWidth="0" defaultRowHeight="15" zeroHeight="1" x14ac:dyDescent="0.2"/>
  <cols>
    <col min="1" max="1" width="4.6640625" customWidth="1"/>
    <col min="2" max="2" width="37" style="15" bestFit="1" customWidth="1"/>
    <col min="3" max="3" width="7.33203125" style="15" customWidth="1"/>
    <col min="4" max="4" width="6.5" style="17" bestFit="1" customWidth="1"/>
    <col min="5" max="5" width="9.33203125" bestFit="1" customWidth="1"/>
    <col min="6" max="6" width="6.5" bestFit="1" customWidth="1"/>
    <col min="7" max="7" width="9.33203125" bestFit="1" customWidth="1"/>
    <col min="8" max="8" width="6.5" bestFit="1" customWidth="1"/>
    <col min="9" max="9" width="9.33203125" bestFit="1" customWidth="1"/>
    <col min="10" max="10" width="6.5" bestFit="1" customWidth="1"/>
    <col min="11" max="11" width="11.1640625" bestFit="1" customWidth="1"/>
    <col min="12" max="12" width="6.5" bestFit="1" customWidth="1"/>
    <col min="13" max="13" width="37" bestFit="1" customWidth="1"/>
    <col min="14" max="14" width="7.33203125" bestFit="1" customWidth="1"/>
    <col min="15" max="15" width="6.5" bestFit="1" customWidth="1"/>
    <col min="16" max="16" width="9.33203125" bestFit="1" customWidth="1"/>
    <col min="17" max="17" width="6.5" bestFit="1" customWidth="1"/>
    <col min="18" max="18" width="9.33203125" bestFit="1" customWidth="1"/>
    <col min="19" max="19" width="6.5" bestFit="1" customWidth="1"/>
    <col min="20" max="20" width="9.33203125" bestFit="1" customWidth="1"/>
    <col min="21" max="21" width="6.5" bestFit="1" customWidth="1"/>
    <col min="22" max="22" width="10.33203125" bestFit="1" customWidth="1"/>
    <col min="23" max="23" width="6.5" bestFit="1" customWidth="1"/>
    <col min="24" max="24" width="11.33203125" bestFit="1" customWidth="1"/>
    <col min="25" max="25" width="6.5" bestFit="1" customWidth="1"/>
    <col min="26" max="26" width="11.33203125" bestFit="1" customWidth="1"/>
    <col min="27" max="27" width="6.5" bestFit="1" customWidth="1"/>
    <col min="28" max="28" width="11.33203125" bestFit="1" customWidth="1"/>
    <col min="29" max="29" width="6.5" bestFit="1" customWidth="1"/>
    <col min="30" max="30" width="11.33203125" bestFit="1" customWidth="1"/>
    <col min="31" max="31" width="6.5" bestFit="1" customWidth="1"/>
    <col min="32" max="32" width="11.33203125" bestFit="1" customWidth="1"/>
    <col min="33" max="33" width="6.5" bestFit="1" customWidth="1"/>
    <col min="34" max="34" width="11.1640625" bestFit="1" customWidth="1"/>
    <col min="35" max="35" width="5.33203125" customWidth="1"/>
    <col min="36" max="16384" width="11.5" hidden="1"/>
  </cols>
  <sheetData>
    <row r="1" spans="1:34" ht="100" customHeight="1" x14ac:dyDescent="0.35">
      <c r="A1" s="252"/>
      <c r="B1" s="272" t="s">
        <v>313</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row>
    <row r="2" spans="1:34" s="5" customFormat="1" ht="19.75" customHeight="1" x14ac:dyDescent="0.2">
      <c r="A2"/>
      <c r="C2" s="185"/>
      <c r="D2" s="17"/>
      <c r="E2"/>
      <c r="F2"/>
      <c r="G2"/>
      <c r="H2"/>
      <c r="I2"/>
      <c r="J2"/>
      <c r="K2"/>
    </row>
    <row r="3" spans="1:34" ht="16" x14ac:dyDescent="0.2">
      <c r="B3" s="335" t="s">
        <v>289</v>
      </c>
      <c r="C3" s="335"/>
      <c r="D3" s="335"/>
      <c r="E3" s="335"/>
      <c r="F3" s="335"/>
      <c r="G3" s="335"/>
      <c r="H3" s="335"/>
      <c r="I3" s="335"/>
      <c r="J3" s="335"/>
      <c r="K3" s="335"/>
      <c r="M3" s="325" t="s">
        <v>290</v>
      </c>
      <c r="N3" s="326"/>
      <c r="O3" s="326"/>
      <c r="P3" s="326"/>
      <c r="Q3" s="326"/>
      <c r="R3" s="326"/>
      <c r="S3" s="326"/>
      <c r="T3" s="326"/>
      <c r="U3" s="326"/>
      <c r="V3" s="326"/>
      <c r="W3" s="326"/>
      <c r="X3" s="326"/>
      <c r="Y3" s="326"/>
      <c r="Z3" s="326"/>
      <c r="AA3" s="326"/>
      <c r="AB3" s="326"/>
      <c r="AC3" s="326"/>
      <c r="AD3" s="326"/>
      <c r="AE3" s="326"/>
      <c r="AF3" s="326"/>
      <c r="AG3" s="326"/>
      <c r="AH3" s="327"/>
    </row>
    <row r="4" spans="1:34" x14ac:dyDescent="0.2">
      <c r="B4" s="334" t="s">
        <v>293</v>
      </c>
      <c r="C4" s="328"/>
      <c r="D4" s="329"/>
      <c r="E4" s="329"/>
      <c r="F4" s="330"/>
      <c r="G4" s="331" t="s">
        <v>294</v>
      </c>
      <c r="H4" s="332"/>
      <c r="I4" s="332"/>
      <c r="J4" s="333"/>
      <c r="K4" s="336" t="s">
        <v>315</v>
      </c>
      <c r="M4" s="337" t="s">
        <v>293</v>
      </c>
      <c r="N4" s="328"/>
      <c r="O4" s="329"/>
      <c r="P4" s="330"/>
      <c r="Q4" s="255"/>
      <c r="R4" s="331" t="s">
        <v>294</v>
      </c>
      <c r="S4" s="332"/>
      <c r="T4" s="332"/>
      <c r="U4" s="332"/>
      <c r="V4" s="333"/>
      <c r="W4" s="256"/>
      <c r="X4" s="331" t="s">
        <v>298</v>
      </c>
      <c r="Y4" s="332"/>
      <c r="Z4" s="332"/>
      <c r="AA4" s="332"/>
      <c r="AB4" s="332"/>
      <c r="AC4" s="332"/>
      <c r="AD4" s="332"/>
      <c r="AE4" s="332"/>
      <c r="AF4" s="333"/>
      <c r="AG4" s="256"/>
      <c r="AH4" s="323" t="s">
        <v>315</v>
      </c>
    </row>
    <row r="5" spans="1:34" x14ac:dyDescent="0.2">
      <c r="B5" s="334"/>
      <c r="C5" s="254" t="s">
        <v>316</v>
      </c>
      <c r="D5" s="254" t="s">
        <v>7</v>
      </c>
      <c r="E5" s="254" t="s">
        <v>317</v>
      </c>
      <c r="F5" s="254" t="s">
        <v>7</v>
      </c>
      <c r="G5" s="254" t="s">
        <v>318</v>
      </c>
      <c r="H5" s="254" t="s">
        <v>7</v>
      </c>
      <c r="I5" s="254" t="s">
        <v>319</v>
      </c>
      <c r="J5" s="254" t="s">
        <v>7</v>
      </c>
      <c r="K5" s="336"/>
      <c r="M5" s="338"/>
      <c r="N5" s="254" t="s">
        <v>316</v>
      </c>
      <c r="O5" s="254" t="s">
        <v>7</v>
      </c>
      <c r="P5" s="254" t="s">
        <v>317</v>
      </c>
      <c r="Q5" s="254" t="s">
        <v>7</v>
      </c>
      <c r="R5" s="254" t="s">
        <v>318</v>
      </c>
      <c r="S5" s="254" t="s">
        <v>7</v>
      </c>
      <c r="T5" s="254" t="s">
        <v>319</v>
      </c>
      <c r="U5" s="254" t="s">
        <v>7</v>
      </c>
      <c r="V5" s="254" t="s">
        <v>320</v>
      </c>
      <c r="W5" s="254" t="s">
        <v>7</v>
      </c>
      <c r="X5" s="254" t="s">
        <v>321</v>
      </c>
      <c r="Y5" s="254" t="s">
        <v>7</v>
      </c>
      <c r="Z5" s="254" t="s">
        <v>322</v>
      </c>
      <c r="AA5" s="254" t="s">
        <v>7</v>
      </c>
      <c r="AB5" s="254" t="s">
        <v>323</v>
      </c>
      <c r="AC5" s="254" t="s">
        <v>7</v>
      </c>
      <c r="AD5" s="254" t="s">
        <v>324</v>
      </c>
      <c r="AE5" s="254" t="s">
        <v>7</v>
      </c>
      <c r="AF5" s="254" t="s">
        <v>325</v>
      </c>
      <c r="AG5" s="254" t="s">
        <v>7</v>
      </c>
      <c r="AH5" s="324"/>
    </row>
    <row r="6" spans="1:34" x14ac:dyDescent="0.2">
      <c r="B6" s="215" t="s">
        <v>175</v>
      </c>
      <c r="C6" s="216">
        <v>49</v>
      </c>
      <c r="D6" s="221">
        <v>48.514851485148512</v>
      </c>
      <c r="E6" s="216">
        <v>4</v>
      </c>
      <c r="F6" s="221">
        <v>28.571428571428569</v>
      </c>
      <c r="G6" s="216">
        <v>2</v>
      </c>
      <c r="H6" s="221">
        <v>12.5</v>
      </c>
      <c r="I6" s="216">
        <v>1</v>
      </c>
      <c r="J6" s="221">
        <v>6.25</v>
      </c>
      <c r="K6" s="216">
        <v>56</v>
      </c>
      <c r="M6" s="215" t="s">
        <v>160</v>
      </c>
      <c r="N6" s="216"/>
      <c r="O6" s="221"/>
      <c r="P6" s="216"/>
      <c r="Q6" s="221"/>
      <c r="R6" s="216"/>
      <c r="S6" s="221"/>
      <c r="T6" s="216">
        <v>2</v>
      </c>
      <c r="U6" s="221">
        <v>15.384615384615385</v>
      </c>
      <c r="V6" s="216">
        <v>1</v>
      </c>
      <c r="W6" s="221">
        <v>100</v>
      </c>
      <c r="X6" s="216">
        <v>4</v>
      </c>
      <c r="Y6" s="221">
        <v>100</v>
      </c>
      <c r="Z6" s="216">
        <v>2</v>
      </c>
      <c r="AA6" s="221">
        <v>100</v>
      </c>
      <c r="AB6" s="216">
        <v>1</v>
      </c>
      <c r="AC6" s="221">
        <v>100</v>
      </c>
      <c r="AD6" s="216">
        <v>1</v>
      </c>
      <c r="AE6" s="221">
        <v>100</v>
      </c>
      <c r="AF6" s="216">
        <v>1</v>
      </c>
      <c r="AG6" s="221">
        <v>100</v>
      </c>
      <c r="AH6" s="216">
        <v>12</v>
      </c>
    </row>
    <row r="7" spans="1:34" x14ac:dyDescent="0.2">
      <c r="B7" s="217" t="s">
        <v>124</v>
      </c>
      <c r="C7" s="218">
        <v>1</v>
      </c>
      <c r="D7" s="222">
        <v>0.99009900990099009</v>
      </c>
      <c r="E7" s="218"/>
      <c r="F7" s="222"/>
      <c r="G7" s="218"/>
      <c r="H7" s="222"/>
      <c r="I7" s="218"/>
      <c r="J7" s="222"/>
      <c r="K7" s="218">
        <v>1</v>
      </c>
      <c r="M7" s="217" t="s">
        <v>150</v>
      </c>
      <c r="N7" s="218"/>
      <c r="O7" s="222"/>
      <c r="P7" s="218"/>
      <c r="Q7" s="222"/>
      <c r="R7" s="218"/>
      <c r="S7" s="222"/>
      <c r="T7" s="218"/>
      <c r="U7" s="222"/>
      <c r="V7" s="218"/>
      <c r="W7" s="222"/>
      <c r="X7" s="218"/>
      <c r="Y7" s="222"/>
      <c r="Z7" s="218"/>
      <c r="AA7" s="222"/>
      <c r="AB7" s="218"/>
      <c r="AC7" s="222"/>
      <c r="AD7" s="218">
        <v>1</v>
      </c>
      <c r="AE7" s="222">
        <v>100</v>
      </c>
      <c r="AF7" s="218"/>
      <c r="AG7" s="222"/>
      <c r="AH7" s="225">
        <v>1</v>
      </c>
    </row>
    <row r="8" spans="1:34" x14ac:dyDescent="0.2">
      <c r="B8" s="217" t="s">
        <v>178</v>
      </c>
      <c r="C8" s="218">
        <v>1</v>
      </c>
      <c r="D8" s="222">
        <v>0.99009900990099009</v>
      </c>
      <c r="E8" s="218"/>
      <c r="F8" s="222"/>
      <c r="G8" s="218"/>
      <c r="H8" s="222"/>
      <c r="I8" s="218"/>
      <c r="J8" s="222"/>
      <c r="K8" s="218">
        <v>1</v>
      </c>
      <c r="M8" s="217" t="s">
        <v>158</v>
      </c>
      <c r="N8" s="218"/>
      <c r="O8" s="222"/>
      <c r="P8" s="218"/>
      <c r="Q8" s="222"/>
      <c r="R8" s="218"/>
      <c r="S8" s="222"/>
      <c r="T8" s="218"/>
      <c r="U8" s="222"/>
      <c r="V8" s="218"/>
      <c r="W8" s="222"/>
      <c r="X8" s="218">
        <v>1</v>
      </c>
      <c r="Y8" s="222">
        <v>25</v>
      </c>
      <c r="Z8" s="218"/>
      <c r="AA8" s="222"/>
      <c r="AB8" s="218"/>
      <c r="AC8" s="222"/>
      <c r="AD8" s="218"/>
      <c r="AE8" s="222"/>
      <c r="AF8" s="218"/>
      <c r="AG8" s="222"/>
      <c r="AH8" s="225">
        <v>1</v>
      </c>
    </row>
    <row r="9" spans="1:34" x14ac:dyDescent="0.2">
      <c r="B9" s="217" t="s">
        <v>180</v>
      </c>
      <c r="C9" s="218">
        <v>1</v>
      </c>
      <c r="D9" s="222">
        <v>0.99009900990099009</v>
      </c>
      <c r="E9" s="218"/>
      <c r="F9" s="222"/>
      <c r="G9" s="218"/>
      <c r="H9" s="222"/>
      <c r="I9" s="218"/>
      <c r="J9" s="222"/>
      <c r="K9" s="218">
        <v>1</v>
      </c>
      <c r="M9" s="217" t="s">
        <v>163</v>
      </c>
      <c r="N9" s="218"/>
      <c r="O9" s="222"/>
      <c r="P9" s="218"/>
      <c r="Q9" s="222"/>
      <c r="R9" s="218"/>
      <c r="S9" s="222"/>
      <c r="T9" s="218"/>
      <c r="U9" s="222"/>
      <c r="V9" s="218"/>
      <c r="W9" s="222"/>
      <c r="X9" s="218"/>
      <c r="Y9" s="222"/>
      <c r="Z9" s="218"/>
      <c r="AA9" s="222"/>
      <c r="AB9" s="218">
        <v>1</v>
      </c>
      <c r="AC9" s="222">
        <v>100</v>
      </c>
      <c r="AD9" s="218"/>
      <c r="AE9" s="222"/>
      <c r="AF9" s="218"/>
      <c r="AG9" s="222"/>
      <c r="AH9" s="225">
        <v>1</v>
      </c>
    </row>
    <row r="10" spans="1:34" x14ac:dyDescent="0.2">
      <c r="B10" s="217" t="s">
        <v>177</v>
      </c>
      <c r="C10" s="218">
        <v>7</v>
      </c>
      <c r="D10" s="222">
        <v>6.9306930693069315</v>
      </c>
      <c r="E10" s="218"/>
      <c r="F10" s="222"/>
      <c r="G10" s="218"/>
      <c r="H10" s="222"/>
      <c r="I10" s="218"/>
      <c r="J10" s="222"/>
      <c r="K10" s="218">
        <v>7</v>
      </c>
      <c r="M10" s="217" t="s">
        <v>178</v>
      </c>
      <c r="N10" s="218"/>
      <c r="O10" s="222"/>
      <c r="P10" s="218"/>
      <c r="Q10" s="222"/>
      <c r="R10" s="218"/>
      <c r="S10" s="222"/>
      <c r="T10" s="218">
        <v>1</v>
      </c>
      <c r="U10" s="222">
        <v>7.6923076923076925</v>
      </c>
      <c r="V10" s="218"/>
      <c r="W10" s="222"/>
      <c r="X10" s="218">
        <v>1</v>
      </c>
      <c r="Y10" s="222">
        <v>25</v>
      </c>
      <c r="Z10" s="218"/>
      <c r="AA10" s="222"/>
      <c r="AB10" s="218"/>
      <c r="AC10" s="222"/>
      <c r="AD10" s="218"/>
      <c r="AE10" s="222"/>
      <c r="AF10" s="218"/>
      <c r="AG10" s="222"/>
      <c r="AH10" s="225">
        <v>2</v>
      </c>
    </row>
    <row r="11" spans="1:34" x14ac:dyDescent="0.2">
      <c r="B11" s="217" t="s">
        <v>182</v>
      </c>
      <c r="C11" s="218">
        <v>15</v>
      </c>
      <c r="D11" s="222">
        <v>14.85148514851485</v>
      </c>
      <c r="E11" s="218"/>
      <c r="F11" s="222"/>
      <c r="G11" s="218"/>
      <c r="H11" s="222"/>
      <c r="I11" s="218"/>
      <c r="J11" s="222"/>
      <c r="K11" s="218">
        <v>15</v>
      </c>
      <c r="M11" s="217" t="s">
        <v>173</v>
      </c>
      <c r="N11" s="218"/>
      <c r="O11" s="222"/>
      <c r="P11" s="218"/>
      <c r="Q11" s="222"/>
      <c r="R11" s="218"/>
      <c r="S11" s="222"/>
      <c r="T11" s="218"/>
      <c r="U11" s="222"/>
      <c r="V11" s="218"/>
      <c r="W11" s="222"/>
      <c r="X11" s="218">
        <v>1</v>
      </c>
      <c r="Y11" s="222">
        <v>25</v>
      </c>
      <c r="Z11" s="218"/>
      <c r="AA11" s="222"/>
      <c r="AB11" s="218"/>
      <c r="AC11" s="222"/>
      <c r="AD11" s="218"/>
      <c r="AE11" s="222"/>
      <c r="AF11" s="218"/>
      <c r="AG11" s="222"/>
      <c r="AH11" s="225">
        <v>1</v>
      </c>
    </row>
    <row r="12" spans="1:34" x14ac:dyDescent="0.2">
      <c r="B12" s="217" t="s">
        <v>171</v>
      </c>
      <c r="C12" s="218"/>
      <c r="D12" s="222"/>
      <c r="E12" s="218">
        <v>1</v>
      </c>
      <c r="F12" s="222">
        <v>7.1428571428571423</v>
      </c>
      <c r="G12" s="218"/>
      <c r="H12" s="222"/>
      <c r="I12" s="218"/>
      <c r="J12" s="222"/>
      <c r="K12" s="218">
        <v>1</v>
      </c>
      <c r="M12" s="217" t="s">
        <v>177</v>
      </c>
      <c r="N12" s="218"/>
      <c r="O12" s="222"/>
      <c r="P12" s="218"/>
      <c r="Q12" s="222"/>
      <c r="R12" s="218"/>
      <c r="S12" s="222"/>
      <c r="T12" s="218">
        <v>1</v>
      </c>
      <c r="U12" s="222">
        <v>7.6923076923076925</v>
      </c>
      <c r="V12" s="218">
        <v>1</v>
      </c>
      <c r="W12" s="222">
        <v>100</v>
      </c>
      <c r="X12" s="218"/>
      <c r="Y12" s="222"/>
      <c r="Z12" s="218"/>
      <c r="AA12" s="222"/>
      <c r="AB12" s="218"/>
      <c r="AC12" s="222"/>
      <c r="AD12" s="218"/>
      <c r="AE12" s="222"/>
      <c r="AF12" s="218"/>
      <c r="AG12" s="222"/>
      <c r="AH12" s="225">
        <v>2</v>
      </c>
    </row>
    <row r="13" spans="1:34" x14ac:dyDescent="0.2">
      <c r="B13" s="217" t="s">
        <v>157</v>
      </c>
      <c r="C13" s="218">
        <v>3</v>
      </c>
      <c r="D13" s="222">
        <v>2.9702970297029703</v>
      </c>
      <c r="E13" s="218"/>
      <c r="F13" s="222"/>
      <c r="G13" s="218"/>
      <c r="H13" s="222"/>
      <c r="I13" s="218"/>
      <c r="J13" s="222"/>
      <c r="K13" s="218">
        <v>3</v>
      </c>
      <c r="M13" s="217" t="s">
        <v>176</v>
      </c>
      <c r="N13" s="218"/>
      <c r="O13" s="222"/>
      <c r="P13" s="218"/>
      <c r="Q13" s="222"/>
      <c r="R13" s="218"/>
      <c r="S13" s="222"/>
      <c r="T13" s="218"/>
      <c r="U13" s="222"/>
      <c r="V13" s="218"/>
      <c r="W13" s="222"/>
      <c r="X13" s="218"/>
      <c r="Y13" s="222"/>
      <c r="Z13" s="218">
        <v>2</v>
      </c>
      <c r="AA13" s="222">
        <v>100</v>
      </c>
      <c r="AB13" s="218"/>
      <c r="AC13" s="222"/>
      <c r="AD13" s="218"/>
      <c r="AE13" s="222"/>
      <c r="AF13" s="218">
        <v>1</v>
      </c>
      <c r="AG13" s="222">
        <v>100</v>
      </c>
      <c r="AH13" s="225">
        <v>3</v>
      </c>
    </row>
    <row r="14" spans="1:34" x14ac:dyDescent="0.2">
      <c r="B14" s="217" t="s">
        <v>165</v>
      </c>
      <c r="C14" s="218">
        <v>5</v>
      </c>
      <c r="D14" s="222">
        <v>4.9504950495049505</v>
      </c>
      <c r="E14" s="218">
        <v>1</v>
      </c>
      <c r="F14" s="222">
        <v>7.1428571428571423</v>
      </c>
      <c r="G14" s="218"/>
      <c r="H14" s="222"/>
      <c r="I14" s="218"/>
      <c r="J14" s="222"/>
      <c r="K14" s="218">
        <v>6</v>
      </c>
      <c r="M14" s="217" t="s">
        <v>161</v>
      </c>
      <c r="N14" s="218"/>
      <c r="O14" s="222"/>
      <c r="P14" s="218"/>
      <c r="Q14" s="222"/>
      <c r="R14" s="218"/>
      <c r="S14" s="222"/>
      <c r="T14" s="218"/>
      <c r="U14" s="222"/>
      <c r="V14" s="218"/>
      <c r="W14" s="222"/>
      <c r="X14" s="218">
        <v>1</v>
      </c>
      <c r="Y14" s="222">
        <v>25</v>
      </c>
      <c r="Z14" s="218"/>
      <c r="AA14" s="222"/>
      <c r="AB14" s="218"/>
      <c r="AC14" s="222"/>
      <c r="AD14" s="218"/>
      <c r="AE14" s="222"/>
      <c r="AF14" s="218"/>
      <c r="AG14" s="222"/>
      <c r="AH14" s="225">
        <v>1</v>
      </c>
    </row>
    <row r="15" spans="1:34" x14ac:dyDescent="0.2">
      <c r="B15" s="217" t="s">
        <v>181</v>
      </c>
      <c r="C15" s="218">
        <v>3</v>
      </c>
      <c r="D15" s="222">
        <v>2.9702970297029703</v>
      </c>
      <c r="E15" s="218"/>
      <c r="F15" s="222"/>
      <c r="G15" s="218"/>
      <c r="H15" s="222"/>
      <c r="I15" s="218"/>
      <c r="J15" s="222"/>
      <c r="K15" s="218">
        <v>3</v>
      </c>
      <c r="M15" s="215" t="s">
        <v>162</v>
      </c>
      <c r="N15" s="216"/>
      <c r="O15" s="221"/>
      <c r="P15" s="216">
        <v>1</v>
      </c>
      <c r="Q15" s="221">
        <v>50</v>
      </c>
      <c r="R15" s="216">
        <v>3</v>
      </c>
      <c r="S15" s="221">
        <v>30</v>
      </c>
      <c r="T15" s="216">
        <v>5</v>
      </c>
      <c r="U15" s="221">
        <v>38.461538461538467</v>
      </c>
      <c r="V15" s="216"/>
      <c r="W15" s="221"/>
      <c r="X15" s="216"/>
      <c r="Y15" s="221"/>
      <c r="Z15" s="216"/>
      <c r="AA15" s="221"/>
      <c r="AB15" s="216"/>
      <c r="AC15" s="221"/>
      <c r="AD15" s="216"/>
      <c r="AE15" s="221"/>
      <c r="AF15" s="216"/>
      <c r="AG15" s="221"/>
      <c r="AH15" s="216">
        <v>9</v>
      </c>
    </row>
    <row r="16" spans="1:34" x14ac:dyDescent="0.2">
      <c r="B16" s="217" t="s">
        <v>176</v>
      </c>
      <c r="C16" s="218">
        <v>1</v>
      </c>
      <c r="D16" s="222">
        <v>0.99009900990099009</v>
      </c>
      <c r="E16" s="218">
        <v>1</v>
      </c>
      <c r="F16" s="222">
        <v>7.1428571428571423</v>
      </c>
      <c r="G16" s="218">
        <v>1</v>
      </c>
      <c r="H16" s="222">
        <v>6.25</v>
      </c>
      <c r="I16" s="218"/>
      <c r="J16" s="222"/>
      <c r="K16" s="218">
        <v>3</v>
      </c>
      <c r="M16" s="217" t="s">
        <v>163</v>
      </c>
      <c r="N16" s="218"/>
      <c r="O16" s="222"/>
      <c r="P16" s="218">
        <v>1</v>
      </c>
      <c r="Q16" s="222">
        <v>50</v>
      </c>
      <c r="R16" s="218">
        <v>2</v>
      </c>
      <c r="S16" s="222">
        <v>20</v>
      </c>
      <c r="T16" s="218">
        <v>1</v>
      </c>
      <c r="U16" s="222">
        <v>7.6923076923076925</v>
      </c>
      <c r="V16" s="218"/>
      <c r="W16" s="222"/>
      <c r="X16" s="218"/>
      <c r="Y16" s="222"/>
      <c r="Z16" s="218"/>
      <c r="AA16" s="222"/>
      <c r="AB16" s="218"/>
      <c r="AC16" s="222"/>
      <c r="AD16" s="218"/>
      <c r="AE16" s="222"/>
      <c r="AF16" s="218"/>
      <c r="AG16" s="222"/>
      <c r="AH16" s="225">
        <v>4</v>
      </c>
    </row>
    <row r="17" spans="2:34" x14ac:dyDescent="0.2">
      <c r="B17" s="217" t="s">
        <v>161</v>
      </c>
      <c r="C17" s="218">
        <v>1</v>
      </c>
      <c r="D17" s="222">
        <v>0.99009900990099009</v>
      </c>
      <c r="E17" s="218"/>
      <c r="F17" s="222"/>
      <c r="G17" s="218"/>
      <c r="H17" s="222"/>
      <c r="I17" s="218"/>
      <c r="J17" s="222"/>
      <c r="K17" s="218">
        <v>1</v>
      </c>
      <c r="M17" s="217" t="s">
        <v>124</v>
      </c>
      <c r="N17" s="218"/>
      <c r="O17" s="222"/>
      <c r="P17" s="218"/>
      <c r="Q17" s="222"/>
      <c r="R17" s="218">
        <v>1</v>
      </c>
      <c r="S17" s="222">
        <v>10</v>
      </c>
      <c r="T17" s="218"/>
      <c r="U17" s="222"/>
      <c r="V17" s="218"/>
      <c r="W17" s="222"/>
      <c r="X17" s="218"/>
      <c r="Y17" s="222"/>
      <c r="Z17" s="218"/>
      <c r="AA17" s="222"/>
      <c r="AB17" s="218"/>
      <c r="AC17" s="222"/>
      <c r="AD17" s="218"/>
      <c r="AE17" s="222"/>
      <c r="AF17" s="218"/>
      <c r="AG17" s="222"/>
      <c r="AH17" s="225">
        <v>1</v>
      </c>
    </row>
    <row r="18" spans="2:34" x14ac:dyDescent="0.2">
      <c r="B18" s="217" t="s">
        <v>168</v>
      </c>
      <c r="C18" s="218">
        <v>1</v>
      </c>
      <c r="D18" s="222">
        <v>0.99009900990099009</v>
      </c>
      <c r="E18" s="218"/>
      <c r="F18" s="222"/>
      <c r="G18" s="218"/>
      <c r="H18" s="222"/>
      <c r="I18" s="218"/>
      <c r="J18" s="222"/>
      <c r="K18" s="218">
        <v>1</v>
      </c>
      <c r="M18" s="217" t="s">
        <v>126</v>
      </c>
      <c r="N18" s="218"/>
      <c r="O18" s="222"/>
      <c r="P18" s="218"/>
      <c r="Q18" s="222"/>
      <c r="R18" s="218"/>
      <c r="S18" s="222"/>
      <c r="T18" s="218">
        <v>2</v>
      </c>
      <c r="U18" s="222">
        <v>15.384615384615385</v>
      </c>
      <c r="V18" s="218"/>
      <c r="W18" s="222"/>
      <c r="X18" s="218"/>
      <c r="Y18" s="222"/>
      <c r="Z18" s="218"/>
      <c r="AA18" s="222"/>
      <c r="AB18" s="218"/>
      <c r="AC18" s="222"/>
      <c r="AD18" s="218"/>
      <c r="AE18" s="222"/>
      <c r="AF18" s="218"/>
      <c r="AG18" s="222"/>
      <c r="AH18" s="225">
        <v>2</v>
      </c>
    </row>
    <row r="19" spans="2:34" x14ac:dyDescent="0.2">
      <c r="B19" s="217" t="s">
        <v>125</v>
      </c>
      <c r="C19" s="218">
        <v>1</v>
      </c>
      <c r="D19" s="222">
        <v>0.99009900990099009</v>
      </c>
      <c r="E19" s="218"/>
      <c r="F19" s="222"/>
      <c r="G19" s="218"/>
      <c r="H19" s="222"/>
      <c r="I19" s="218"/>
      <c r="J19" s="222"/>
      <c r="K19" s="218">
        <v>1</v>
      </c>
      <c r="M19" s="217" t="s">
        <v>168</v>
      </c>
      <c r="N19" s="218"/>
      <c r="O19" s="222"/>
      <c r="P19" s="218"/>
      <c r="Q19" s="222"/>
      <c r="R19" s="218"/>
      <c r="S19" s="222"/>
      <c r="T19" s="218">
        <v>1</v>
      </c>
      <c r="U19" s="222">
        <v>7.6923076923076925</v>
      </c>
      <c r="V19" s="218"/>
      <c r="W19" s="222"/>
      <c r="X19" s="218"/>
      <c r="Y19" s="222"/>
      <c r="Z19" s="218"/>
      <c r="AA19" s="222"/>
      <c r="AB19" s="218"/>
      <c r="AC19" s="222"/>
      <c r="AD19" s="218"/>
      <c r="AE19" s="222"/>
      <c r="AF19" s="218"/>
      <c r="AG19" s="222"/>
      <c r="AH19" s="225">
        <v>1</v>
      </c>
    </row>
    <row r="20" spans="2:34" x14ac:dyDescent="0.2">
      <c r="B20" s="217" t="s">
        <v>166</v>
      </c>
      <c r="C20" s="218">
        <v>1</v>
      </c>
      <c r="D20" s="222">
        <v>0.99009900990099009</v>
      </c>
      <c r="E20" s="218"/>
      <c r="F20" s="222"/>
      <c r="G20" s="218"/>
      <c r="H20" s="222"/>
      <c r="I20" s="218"/>
      <c r="J20" s="222"/>
      <c r="K20" s="218">
        <v>1</v>
      </c>
      <c r="M20" s="217" t="s">
        <v>166</v>
      </c>
      <c r="N20" s="218"/>
      <c r="O20" s="222"/>
      <c r="P20" s="218"/>
      <c r="Q20" s="222"/>
      <c r="R20" s="218"/>
      <c r="S20" s="222"/>
      <c r="T20" s="218">
        <v>1</v>
      </c>
      <c r="U20" s="222">
        <v>7.6923076923076925</v>
      </c>
      <c r="V20" s="218"/>
      <c r="W20" s="222"/>
      <c r="X20" s="218"/>
      <c r="Y20" s="222"/>
      <c r="Z20" s="218"/>
      <c r="AA20" s="222"/>
      <c r="AB20" s="218"/>
      <c r="AC20" s="222"/>
      <c r="AD20" s="218"/>
      <c r="AE20" s="222"/>
      <c r="AF20" s="218"/>
      <c r="AG20" s="222"/>
      <c r="AH20" s="225">
        <v>1</v>
      </c>
    </row>
    <row r="21" spans="2:34" x14ac:dyDescent="0.2">
      <c r="B21" s="217" t="s">
        <v>167</v>
      </c>
      <c r="C21" s="218">
        <v>8</v>
      </c>
      <c r="D21" s="222">
        <v>7.9207920792079207</v>
      </c>
      <c r="E21" s="218">
        <v>1</v>
      </c>
      <c r="F21" s="222">
        <v>7.1428571428571423</v>
      </c>
      <c r="G21" s="218">
        <v>1</v>
      </c>
      <c r="H21" s="222">
        <v>6.25</v>
      </c>
      <c r="I21" s="218">
        <v>1</v>
      </c>
      <c r="J21" s="222">
        <v>6.25</v>
      </c>
      <c r="K21" s="218">
        <v>11</v>
      </c>
      <c r="M21" s="215" t="s">
        <v>183</v>
      </c>
      <c r="N21" s="216"/>
      <c r="O21" s="221"/>
      <c r="P21" s="216">
        <v>1</v>
      </c>
      <c r="Q21" s="221">
        <v>50</v>
      </c>
      <c r="R21" s="216">
        <v>2</v>
      </c>
      <c r="S21" s="221">
        <v>20</v>
      </c>
      <c r="T21" s="216">
        <v>4</v>
      </c>
      <c r="U21" s="221">
        <v>30.76923076923077</v>
      </c>
      <c r="V21" s="216"/>
      <c r="W21" s="221"/>
      <c r="X21" s="216"/>
      <c r="Y21" s="221"/>
      <c r="Z21" s="216"/>
      <c r="AA21" s="221"/>
      <c r="AB21" s="216"/>
      <c r="AC21" s="221"/>
      <c r="AD21" s="216"/>
      <c r="AE21" s="221"/>
      <c r="AF21" s="216"/>
      <c r="AG21" s="221"/>
      <c r="AH21" s="216">
        <v>7</v>
      </c>
    </row>
    <row r="22" spans="2:34" x14ac:dyDescent="0.2">
      <c r="B22" s="215" t="s">
        <v>162</v>
      </c>
      <c r="C22" s="216">
        <v>17</v>
      </c>
      <c r="D22" s="221">
        <v>16.831683168316832</v>
      </c>
      <c r="E22" s="216">
        <v>3</v>
      </c>
      <c r="F22" s="221">
        <v>21.428571428571427</v>
      </c>
      <c r="G22" s="216">
        <v>6</v>
      </c>
      <c r="H22" s="221">
        <v>37.5</v>
      </c>
      <c r="I22" s="216">
        <v>3</v>
      </c>
      <c r="J22" s="221">
        <v>18.75</v>
      </c>
      <c r="K22" s="216">
        <v>29</v>
      </c>
      <c r="M22" s="217" t="s">
        <v>163</v>
      </c>
      <c r="N22" s="218"/>
      <c r="O22" s="222"/>
      <c r="P22" s="218"/>
      <c r="Q22" s="222"/>
      <c r="R22" s="218"/>
      <c r="S22" s="222"/>
      <c r="T22" s="218">
        <v>1</v>
      </c>
      <c r="U22" s="222">
        <v>7.6923076923076925</v>
      </c>
      <c r="V22" s="218"/>
      <c r="W22" s="222"/>
      <c r="X22" s="218"/>
      <c r="Y22" s="222"/>
      <c r="Z22" s="218"/>
      <c r="AA22" s="222"/>
      <c r="AB22" s="218"/>
      <c r="AC22" s="222"/>
      <c r="AD22" s="218"/>
      <c r="AE22" s="222"/>
      <c r="AF22" s="218"/>
      <c r="AG22" s="222"/>
      <c r="AH22" s="225">
        <v>1</v>
      </c>
    </row>
    <row r="23" spans="2:34" x14ac:dyDescent="0.2">
      <c r="B23" s="217" t="s">
        <v>163</v>
      </c>
      <c r="C23" s="218">
        <v>1</v>
      </c>
      <c r="D23" s="222">
        <v>0.99009900990099009</v>
      </c>
      <c r="E23" s="218"/>
      <c r="F23" s="222"/>
      <c r="G23" s="218">
        <v>1</v>
      </c>
      <c r="H23" s="222">
        <v>6.25</v>
      </c>
      <c r="I23" s="218"/>
      <c r="J23" s="222"/>
      <c r="K23" s="218">
        <v>2</v>
      </c>
      <c r="M23" s="217" t="s">
        <v>126</v>
      </c>
      <c r="N23" s="218"/>
      <c r="O23" s="222"/>
      <c r="P23" s="218"/>
      <c r="Q23" s="222"/>
      <c r="R23" s="218"/>
      <c r="S23" s="222"/>
      <c r="T23" s="218">
        <v>1</v>
      </c>
      <c r="U23" s="222">
        <v>7.6923076923076925</v>
      </c>
      <c r="V23" s="218"/>
      <c r="W23" s="222"/>
      <c r="X23" s="218"/>
      <c r="Y23" s="222"/>
      <c r="Z23" s="218"/>
      <c r="AA23" s="222"/>
      <c r="AB23" s="218"/>
      <c r="AC23" s="222"/>
      <c r="AD23" s="218"/>
      <c r="AE23" s="222"/>
      <c r="AF23" s="218"/>
      <c r="AG23" s="222"/>
      <c r="AH23" s="225">
        <v>1</v>
      </c>
    </row>
    <row r="24" spans="2:34" x14ac:dyDescent="0.2">
      <c r="B24" s="217" t="s">
        <v>124</v>
      </c>
      <c r="C24" s="218">
        <v>8</v>
      </c>
      <c r="D24" s="222">
        <v>7.9207920792079207</v>
      </c>
      <c r="E24" s="218">
        <v>2</v>
      </c>
      <c r="F24" s="222">
        <v>14.285714285714285</v>
      </c>
      <c r="G24" s="218"/>
      <c r="H24" s="222"/>
      <c r="I24" s="218"/>
      <c r="J24" s="222"/>
      <c r="K24" s="218">
        <v>10</v>
      </c>
      <c r="M24" s="217" t="s">
        <v>177</v>
      </c>
      <c r="N24" s="218"/>
      <c r="O24" s="222"/>
      <c r="P24" s="218">
        <v>1</v>
      </c>
      <c r="Q24" s="222">
        <v>50</v>
      </c>
      <c r="R24" s="218"/>
      <c r="S24" s="222"/>
      <c r="T24" s="218"/>
      <c r="U24" s="222"/>
      <c r="V24" s="218"/>
      <c r="W24" s="222"/>
      <c r="X24" s="218"/>
      <c r="Y24" s="222"/>
      <c r="Z24" s="218"/>
      <c r="AA24" s="222"/>
      <c r="AB24" s="218"/>
      <c r="AC24" s="222"/>
      <c r="AD24" s="218"/>
      <c r="AE24" s="222"/>
      <c r="AF24" s="218"/>
      <c r="AG24" s="222"/>
      <c r="AH24" s="225">
        <v>1</v>
      </c>
    </row>
    <row r="25" spans="2:34" x14ac:dyDescent="0.2">
      <c r="B25" s="217" t="s">
        <v>126</v>
      </c>
      <c r="C25" s="218">
        <v>2</v>
      </c>
      <c r="D25" s="222">
        <v>1.9801980198019802</v>
      </c>
      <c r="E25" s="218"/>
      <c r="F25" s="222"/>
      <c r="G25" s="218"/>
      <c r="H25" s="222"/>
      <c r="I25" s="218">
        <v>1</v>
      </c>
      <c r="J25" s="222">
        <v>6.25</v>
      </c>
      <c r="K25" s="218">
        <v>3</v>
      </c>
      <c r="M25" s="217" t="s">
        <v>176</v>
      </c>
      <c r="N25" s="218"/>
      <c r="O25" s="222"/>
      <c r="P25" s="218"/>
      <c r="Q25" s="222"/>
      <c r="R25" s="218">
        <v>2</v>
      </c>
      <c r="S25" s="222">
        <v>20</v>
      </c>
      <c r="T25" s="218">
        <v>1</v>
      </c>
      <c r="U25" s="222">
        <v>7.6923076923076925</v>
      </c>
      <c r="V25" s="218"/>
      <c r="W25" s="222"/>
      <c r="X25" s="218"/>
      <c r="Y25" s="222"/>
      <c r="Z25" s="218"/>
      <c r="AA25" s="222"/>
      <c r="AB25" s="218"/>
      <c r="AC25" s="222"/>
      <c r="AD25" s="218"/>
      <c r="AE25" s="222"/>
      <c r="AF25" s="218"/>
      <c r="AG25" s="222"/>
      <c r="AH25" s="225">
        <v>3</v>
      </c>
    </row>
    <row r="26" spans="2:34" x14ac:dyDescent="0.2">
      <c r="B26" s="217" t="s">
        <v>170</v>
      </c>
      <c r="C26" s="218">
        <v>1</v>
      </c>
      <c r="D26" s="222">
        <v>0.99009900990099009</v>
      </c>
      <c r="E26" s="218"/>
      <c r="F26" s="222"/>
      <c r="G26" s="218"/>
      <c r="H26" s="222"/>
      <c r="I26" s="218"/>
      <c r="J26" s="222"/>
      <c r="K26" s="218">
        <v>1</v>
      </c>
      <c r="M26" s="217" t="s">
        <v>167</v>
      </c>
      <c r="N26" s="218"/>
      <c r="O26" s="222"/>
      <c r="P26" s="218"/>
      <c r="Q26" s="222"/>
      <c r="R26" s="218"/>
      <c r="S26" s="222"/>
      <c r="T26" s="218">
        <v>1</v>
      </c>
      <c r="U26" s="222">
        <v>7.6923076923076925</v>
      </c>
      <c r="V26" s="218"/>
      <c r="W26" s="222"/>
      <c r="X26" s="218"/>
      <c r="Y26" s="222"/>
      <c r="Z26" s="218"/>
      <c r="AA26" s="222"/>
      <c r="AB26" s="218"/>
      <c r="AC26" s="222"/>
      <c r="AD26" s="218"/>
      <c r="AE26" s="222"/>
      <c r="AF26" s="218"/>
      <c r="AG26" s="222"/>
      <c r="AH26" s="225">
        <v>1</v>
      </c>
    </row>
    <row r="27" spans="2:34" x14ac:dyDescent="0.2">
      <c r="B27" s="217" t="s">
        <v>171</v>
      </c>
      <c r="C27" s="218"/>
      <c r="D27" s="222"/>
      <c r="E27" s="218"/>
      <c r="F27" s="222"/>
      <c r="G27" s="218">
        <v>1</v>
      </c>
      <c r="H27" s="222">
        <v>6.25</v>
      </c>
      <c r="I27" s="218"/>
      <c r="J27" s="222"/>
      <c r="K27" s="218">
        <v>1</v>
      </c>
      <c r="M27" s="215" t="s">
        <v>175</v>
      </c>
      <c r="N27" s="216"/>
      <c r="O27" s="221"/>
      <c r="P27" s="216"/>
      <c r="Q27" s="221"/>
      <c r="R27" s="216">
        <v>4</v>
      </c>
      <c r="S27" s="221">
        <v>40</v>
      </c>
      <c r="T27" s="216">
        <v>1</v>
      </c>
      <c r="U27" s="221">
        <v>7.6923076923076925</v>
      </c>
      <c r="V27" s="216"/>
      <c r="W27" s="221"/>
      <c r="X27" s="216"/>
      <c r="Y27" s="221"/>
      <c r="Z27" s="216"/>
      <c r="AA27" s="221"/>
      <c r="AB27" s="216"/>
      <c r="AC27" s="221"/>
      <c r="AD27" s="216"/>
      <c r="AE27" s="221"/>
      <c r="AF27" s="216"/>
      <c r="AG27" s="221"/>
      <c r="AH27" s="216">
        <v>5</v>
      </c>
    </row>
    <row r="28" spans="2:34" x14ac:dyDescent="0.2">
      <c r="B28" s="217" t="s">
        <v>157</v>
      </c>
      <c r="C28" s="218"/>
      <c r="D28" s="222"/>
      <c r="E28" s="218"/>
      <c r="F28" s="222"/>
      <c r="G28" s="218">
        <v>1</v>
      </c>
      <c r="H28" s="222">
        <v>6.25</v>
      </c>
      <c r="I28" s="218"/>
      <c r="J28" s="222"/>
      <c r="K28" s="218">
        <v>1</v>
      </c>
      <c r="M28" s="217" t="s">
        <v>126</v>
      </c>
      <c r="N28" s="218"/>
      <c r="O28" s="222"/>
      <c r="P28" s="218"/>
      <c r="Q28" s="222"/>
      <c r="R28" s="218"/>
      <c r="S28" s="222"/>
      <c r="T28" s="218">
        <v>1</v>
      </c>
      <c r="U28" s="222">
        <v>7.6923076923076925</v>
      </c>
      <c r="V28" s="218"/>
      <c r="W28" s="222"/>
      <c r="X28" s="218"/>
      <c r="Y28" s="222"/>
      <c r="Z28" s="218"/>
      <c r="AA28" s="222"/>
      <c r="AB28" s="218"/>
      <c r="AC28" s="222"/>
      <c r="AD28" s="218"/>
      <c r="AE28" s="222"/>
      <c r="AF28" s="218"/>
      <c r="AG28" s="222"/>
      <c r="AH28" s="225">
        <v>1</v>
      </c>
    </row>
    <row r="29" spans="2:34" x14ac:dyDescent="0.2">
      <c r="B29" s="217" t="s">
        <v>165</v>
      </c>
      <c r="C29" s="218"/>
      <c r="D29" s="222"/>
      <c r="E29" s="218"/>
      <c r="F29" s="222"/>
      <c r="G29" s="218">
        <v>1</v>
      </c>
      <c r="H29" s="222">
        <v>6.25</v>
      </c>
      <c r="I29" s="218"/>
      <c r="J29" s="222"/>
      <c r="K29" s="218">
        <v>1</v>
      </c>
      <c r="M29" s="217" t="s">
        <v>180</v>
      </c>
      <c r="N29" s="218"/>
      <c r="O29" s="222"/>
      <c r="P29" s="218"/>
      <c r="Q29" s="222"/>
      <c r="R29" s="218">
        <v>1</v>
      </c>
      <c r="S29" s="222">
        <v>10</v>
      </c>
      <c r="T29" s="218"/>
      <c r="U29" s="222"/>
      <c r="V29" s="218"/>
      <c r="W29" s="222"/>
      <c r="X29" s="218"/>
      <c r="Y29" s="222"/>
      <c r="Z29" s="218"/>
      <c r="AA29" s="222"/>
      <c r="AB29" s="218"/>
      <c r="AC29" s="222"/>
      <c r="AD29" s="218"/>
      <c r="AE29" s="222"/>
      <c r="AF29" s="218"/>
      <c r="AG29" s="222"/>
      <c r="AH29" s="225">
        <v>1</v>
      </c>
    </row>
    <row r="30" spans="2:34" x14ac:dyDescent="0.2">
      <c r="B30" s="217" t="s">
        <v>172</v>
      </c>
      <c r="C30" s="218"/>
      <c r="D30" s="222"/>
      <c r="E30" s="218"/>
      <c r="F30" s="222"/>
      <c r="G30" s="218"/>
      <c r="H30" s="222"/>
      <c r="I30" s="218">
        <v>1</v>
      </c>
      <c r="J30" s="222">
        <v>6.25</v>
      </c>
      <c r="K30" s="218">
        <v>1</v>
      </c>
      <c r="M30" s="217" t="s">
        <v>176</v>
      </c>
      <c r="N30" s="218"/>
      <c r="O30" s="222"/>
      <c r="P30" s="218"/>
      <c r="Q30" s="222"/>
      <c r="R30" s="218">
        <v>1</v>
      </c>
      <c r="S30" s="222">
        <v>10</v>
      </c>
      <c r="T30" s="218"/>
      <c r="U30" s="222"/>
      <c r="V30" s="218"/>
      <c r="W30" s="222"/>
      <c r="X30" s="218"/>
      <c r="Y30" s="222"/>
      <c r="Z30" s="218"/>
      <c r="AA30" s="222"/>
      <c r="AB30" s="218"/>
      <c r="AC30" s="222"/>
      <c r="AD30" s="218"/>
      <c r="AE30" s="222"/>
      <c r="AF30" s="218"/>
      <c r="AG30" s="222"/>
      <c r="AH30" s="225">
        <v>1</v>
      </c>
    </row>
    <row r="31" spans="2:34" x14ac:dyDescent="0.2">
      <c r="B31" s="217" t="s">
        <v>168</v>
      </c>
      <c r="C31" s="218"/>
      <c r="D31" s="222"/>
      <c r="E31" s="218">
        <v>1</v>
      </c>
      <c r="F31" s="222">
        <v>7.1428571428571423</v>
      </c>
      <c r="G31" s="218"/>
      <c r="H31" s="222"/>
      <c r="I31" s="218"/>
      <c r="J31" s="222"/>
      <c r="K31" s="218">
        <v>1</v>
      </c>
      <c r="M31" s="217" t="s">
        <v>167</v>
      </c>
      <c r="N31" s="218"/>
      <c r="O31" s="222"/>
      <c r="P31" s="218"/>
      <c r="Q31" s="222"/>
      <c r="R31" s="218">
        <v>2</v>
      </c>
      <c r="S31" s="222">
        <v>20</v>
      </c>
      <c r="T31" s="218"/>
      <c r="U31" s="222"/>
      <c r="V31" s="218"/>
      <c r="W31" s="222"/>
      <c r="X31" s="218"/>
      <c r="Y31" s="222"/>
      <c r="Z31" s="218"/>
      <c r="AA31" s="222"/>
      <c r="AB31" s="218"/>
      <c r="AC31" s="222"/>
      <c r="AD31" s="218"/>
      <c r="AE31" s="222"/>
      <c r="AF31" s="218"/>
      <c r="AG31" s="222"/>
      <c r="AH31" s="225">
        <v>2</v>
      </c>
    </row>
    <row r="32" spans="2:34" x14ac:dyDescent="0.2">
      <c r="B32" s="217" t="s">
        <v>169</v>
      </c>
      <c r="C32" s="218">
        <v>1</v>
      </c>
      <c r="D32" s="222">
        <v>0.99009900990099009</v>
      </c>
      <c r="E32" s="218"/>
      <c r="F32" s="222"/>
      <c r="G32" s="218"/>
      <c r="H32" s="222"/>
      <c r="I32" s="218"/>
      <c r="J32" s="222"/>
      <c r="K32" s="218">
        <v>1</v>
      </c>
      <c r="M32" s="215" t="s">
        <v>184</v>
      </c>
      <c r="N32" s="216"/>
      <c r="O32" s="221"/>
      <c r="P32" s="216"/>
      <c r="Q32" s="221"/>
      <c r="R32" s="216">
        <v>1</v>
      </c>
      <c r="S32" s="221">
        <v>10</v>
      </c>
      <c r="T32" s="216">
        <v>1</v>
      </c>
      <c r="U32" s="221">
        <v>7.6923076923076925</v>
      </c>
      <c r="V32" s="216"/>
      <c r="W32" s="221"/>
      <c r="X32" s="216"/>
      <c r="Y32" s="221"/>
      <c r="Z32" s="216"/>
      <c r="AA32" s="221"/>
      <c r="AB32" s="216"/>
      <c r="AC32" s="221"/>
      <c r="AD32" s="216"/>
      <c r="AE32" s="221"/>
      <c r="AF32" s="216"/>
      <c r="AG32" s="221"/>
      <c r="AH32" s="216">
        <v>2</v>
      </c>
    </row>
    <row r="33" spans="2:34" x14ac:dyDescent="0.2">
      <c r="B33" s="217" t="s">
        <v>174</v>
      </c>
      <c r="C33" s="218">
        <v>1</v>
      </c>
      <c r="D33" s="222">
        <v>0.99009900990099009</v>
      </c>
      <c r="E33" s="218"/>
      <c r="F33" s="222"/>
      <c r="G33" s="218"/>
      <c r="H33" s="222"/>
      <c r="I33" s="218"/>
      <c r="J33" s="222"/>
      <c r="K33" s="218">
        <v>1</v>
      </c>
      <c r="M33" s="217" t="s">
        <v>166</v>
      </c>
      <c r="N33" s="218"/>
      <c r="O33" s="222"/>
      <c r="P33" s="218"/>
      <c r="Q33" s="222"/>
      <c r="R33" s="218">
        <v>1</v>
      </c>
      <c r="S33" s="222">
        <v>10</v>
      </c>
      <c r="T33" s="218">
        <v>1</v>
      </c>
      <c r="U33" s="222">
        <v>7.6923076923076925</v>
      </c>
      <c r="V33" s="218"/>
      <c r="W33" s="222"/>
      <c r="X33" s="218"/>
      <c r="Y33" s="222"/>
      <c r="Z33" s="218"/>
      <c r="AA33" s="222"/>
      <c r="AB33" s="218"/>
      <c r="AC33" s="222"/>
      <c r="AD33" s="218"/>
      <c r="AE33" s="222"/>
      <c r="AF33" s="218"/>
      <c r="AG33" s="222"/>
      <c r="AH33" s="225">
        <v>2</v>
      </c>
    </row>
    <row r="34" spans="2:34" x14ac:dyDescent="0.2">
      <c r="B34" s="217" t="s">
        <v>166</v>
      </c>
      <c r="C34" s="218">
        <v>2</v>
      </c>
      <c r="D34" s="222">
        <v>1.9801980198019802</v>
      </c>
      <c r="E34" s="218"/>
      <c r="F34" s="222"/>
      <c r="G34" s="218"/>
      <c r="H34" s="222"/>
      <c r="I34" s="218"/>
      <c r="J34" s="222"/>
      <c r="K34" s="218">
        <v>2</v>
      </c>
      <c r="M34" s="215" t="s">
        <v>152</v>
      </c>
      <c r="N34" s="216">
        <v>1</v>
      </c>
      <c r="O34" s="221">
        <v>100</v>
      </c>
      <c r="P34" s="216"/>
      <c r="Q34" s="221"/>
      <c r="R34" s="216"/>
      <c r="S34" s="221"/>
      <c r="T34" s="216"/>
      <c r="U34" s="221"/>
      <c r="V34" s="216"/>
      <c r="W34" s="221"/>
      <c r="X34" s="216"/>
      <c r="Y34" s="221"/>
      <c r="Z34" s="216"/>
      <c r="AA34" s="221"/>
      <c r="AB34" s="216"/>
      <c r="AC34" s="221"/>
      <c r="AD34" s="216"/>
      <c r="AE34" s="221"/>
      <c r="AF34" s="216"/>
      <c r="AG34" s="221"/>
      <c r="AH34" s="216">
        <v>1</v>
      </c>
    </row>
    <row r="35" spans="2:34" x14ac:dyDescent="0.2">
      <c r="B35" s="217" t="s">
        <v>167</v>
      </c>
      <c r="C35" s="218">
        <v>1</v>
      </c>
      <c r="D35" s="222">
        <v>0.99009900990099009</v>
      </c>
      <c r="E35" s="218"/>
      <c r="F35" s="222"/>
      <c r="G35" s="218">
        <v>2</v>
      </c>
      <c r="H35" s="222">
        <v>12.5</v>
      </c>
      <c r="I35" s="218"/>
      <c r="J35" s="222"/>
      <c r="K35" s="218">
        <v>3</v>
      </c>
      <c r="M35" s="217" t="s">
        <v>180</v>
      </c>
      <c r="N35" s="218">
        <v>1</v>
      </c>
      <c r="O35" s="222">
        <v>100</v>
      </c>
      <c r="P35" s="218"/>
      <c r="Q35" s="222"/>
      <c r="R35" s="218"/>
      <c r="S35" s="222"/>
      <c r="T35" s="218"/>
      <c r="U35" s="222"/>
      <c r="V35" s="218"/>
      <c r="W35" s="222"/>
      <c r="X35" s="218"/>
      <c r="Y35" s="222"/>
      <c r="Z35" s="218"/>
      <c r="AA35" s="222"/>
      <c r="AB35" s="218"/>
      <c r="AC35" s="222"/>
      <c r="AD35" s="218"/>
      <c r="AE35" s="222"/>
      <c r="AF35" s="218"/>
      <c r="AG35" s="222"/>
      <c r="AH35" s="225">
        <v>1</v>
      </c>
    </row>
    <row r="36" spans="2:34" x14ac:dyDescent="0.2">
      <c r="B36" s="217" t="s">
        <v>164</v>
      </c>
      <c r="C36" s="218"/>
      <c r="D36" s="222"/>
      <c r="E36" s="218"/>
      <c r="F36" s="222"/>
      <c r="G36" s="218"/>
      <c r="H36" s="222"/>
      <c r="I36" s="218">
        <v>1</v>
      </c>
      <c r="J36" s="222">
        <v>6.25</v>
      </c>
      <c r="K36" s="218">
        <v>1</v>
      </c>
      <c r="M36" s="219" t="s">
        <v>4</v>
      </c>
      <c r="N36" s="220">
        <v>1</v>
      </c>
      <c r="O36" s="224">
        <v>100</v>
      </c>
      <c r="P36" s="220">
        <v>2</v>
      </c>
      <c r="Q36" s="224">
        <v>100</v>
      </c>
      <c r="R36" s="220">
        <v>10</v>
      </c>
      <c r="S36" s="224">
        <v>100</v>
      </c>
      <c r="T36" s="220">
        <v>13</v>
      </c>
      <c r="U36" s="224">
        <v>100</v>
      </c>
      <c r="V36" s="220">
        <v>1</v>
      </c>
      <c r="W36" s="224">
        <v>100</v>
      </c>
      <c r="X36" s="220">
        <v>4</v>
      </c>
      <c r="Y36" s="224">
        <v>100</v>
      </c>
      <c r="Z36" s="220">
        <v>2</v>
      </c>
      <c r="AA36" s="224">
        <v>100</v>
      </c>
      <c r="AB36" s="220">
        <v>1</v>
      </c>
      <c r="AC36" s="224">
        <v>100</v>
      </c>
      <c r="AD36" s="220">
        <v>1</v>
      </c>
      <c r="AE36" s="224">
        <v>100</v>
      </c>
      <c r="AF36" s="220">
        <v>1</v>
      </c>
      <c r="AG36" s="224">
        <v>100</v>
      </c>
      <c r="AH36" s="220">
        <v>36</v>
      </c>
    </row>
    <row r="37" spans="2:34" x14ac:dyDescent="0.2">
      <c r="B37" s="215" t="s">
        <v>159</v>
      </c>
      <c r="C37" s="216">
        <v>22</v>
      </c>
      <c r="D37" s="221">
        <v>21.782178217821784</v>
      </c>
      <c r="E37" s="216"/>
      <c r="F37" s="221"/>
      <c r="G37" s="216"/>
      <c r="H37" s="221"/>
      <c r="I37" s="216"/>
      <c r="J37" s="221"/>
      <c r="K37" s="216">
        <v>22</v>
      </c>
    </row>
    <row r="38" spans="2:34" x14ac:dyDescent="0.2">
      <c r="B38" s="217" t="s">
        <v>150</v>
      </c>
      <c r="C38" s="218">
        <v>21</v>
      </c>
      <c r="D38" s="222">
        <v>20.792079207920793</v>
      </c>
      <c r="E38" s="218"/>
      <c r="F38" s="222"/>
      <c r="G38" s="218"/>
      <c r="H38" s="222"/>
      <c r="I38" s="218"/>
      <c r="J38" s="222"/>
      <c r="K38" s="218">
        <v>21</v>
      </c>
    </row>
    <row r="39" spans="2:34" x14ac:dyDescent="0.2">
      <c r="B39" s="217" t="s">
        <v>177</v>
      </c>
      <c r="C39" s="218">
        <v>1</v>
      </c>
      <c r="D39" s="222">
        <v>0.99009900990099009</v>
      </c>
      <c r="E39" s="218"/>
      <c r="F39" s="222"/>
      <c r="G39" s="218"/>
      <c r="H39" s="222"/>
      <c r="I39" s="218"/>
      <c r="J39" s="222"/>
      <c r="K39" s="218">
        <v>1</v>
      </c>
    </row>
    <row r="40" spans="2:34" x14ac:dyDescent="0.2">
      <c r="B40" s="215" t="s">
        <v>183</v>
      </c>
      <c r="C40" s="216">
        <v>5</v>
      </c>
      <c r="D40" s="221">
        <v>4.9504950495049505</v>
      </c>
      <c r="E40" s="216">
        <v>5</v>
      </c>
      <c r="F40" s="221">
        <v>35.714285714285715</v>
      </c>
      <c r="G40" s="216">
        <v>6</v>
      </c>
      <c r="H40" s="221">
        <v>37.5</v>
      </c>
      <c r="I40" s="216">
        <v>3</v>
      </c>
      <c r="J40" s="221">
        <v>18.75</v>
      </c>
      <c r="K40" s="216">
        <v>19</v>
      </c>
    </row>
    <row r="41" spans="2:34" x14ac:dyDescent="0.2">
      <c r="B41" s="217" t="s">
        <v>126</v>
      </c>
      <c r="C41" s="218"/>
      <c r="D41" s="222"/>
      <c r="E41" s="218"/>
      <c r="F41" s="222"/>
      <c r="G41" s="218"/>
      <c r="H41" s="222"/>
      <c r="I41" s="218">
        <v>1</v>
      </c>
      <c r="J41" s="222">
        <v>6.25</v>
      </c>
      <c r="K41" s="218">
        <v>1</v>
      </c>
    </row>
    <row r="42" spans="2:34" x14ac:dyDescent="0.2">
      <c r="B42" s="217" t="s">
        <v>178</v>
      </c>
      <c r="C42" s="218">
        <v>1</v>
      </c>
      <c r="D42" s="222">
        <v>0.99009900990099009</v>
      </c>
      <c r="E42" s="218">
        <v>1</v>
      </c>
      <c r="F42" s="222">
        <v>7.1428571428571423</v>
      </c>
      <c r="G42" s="218">
        <v>2</v>
      </c>
      <c r="H42" s="222">
        <v>12.5</v>
      </c>
      <c r="I42" s="218">
        <v>1</v>
      </c>
      <c r="J42" s="222">
        <v>6.25</v>
      </c>
      <c r="K42" s="218">
        <v>5</v>
      </c>
    </row>
    <row r="43" spans="2:34" x14ac:dyDescent="0.2">
      <c r="B43" s="217" t="s">
        <v>177</v>
      </c>
      <c r="C43" s="218">
        <v>1</v>
      </c>
      <c r="D43" s="222">
        <v>0.99009900990099009</v>
      </c>
      <c r="E43" s="218">
        <v>2</v>
      </c>
      <c r="F43" s="222">
        <v>14.285714285714285</v>
      </c>
      <c r="G43" s="218">
        <v>2</v>
      </c>
      <c r="H43" s="222">
        <v>12.5</v>
      </c>
      <c r="I43" s="218"/>
      <c r="J43" s="222"/>
      <c r="K43" s="218">
        <v>5</v>
      </c>
    </row>
    <row r="44" spans="2:34" x14ac:dyDescent="0.2">
      <c r="B44" s="217" t="s">
        <v>165</v>
      </c>
      <c r="C44" s="218">
        <v>1</v>
      </c>
      <c r="D44" s="222">
        <v>0.99009900990099009</v>
      </c>
      <c r="E44" s="218"/>
      <c r="F44" s="222"/>
      <c r="G44" s="218"/>
      <c r="H44" s="222"/>
      <c r="I44" s="218"/>
      <c r="J44" s="222"/>
      <c r="K44" s="218">
        <v>1</v>
      </c>
    </row>
    <row r="45" spans="2:34" x14ac:dyDescent="0.2">
      <c r="B45" s="217" t="s">
        <v>176</v>
      </c>
      <c r="C45" s="218">
        <v>1</v>
      </c>
      <c r="D45" s="222">
        <v>0.99009900990099009</v>
      </c>
      <c r="E45" s="218">
        <v>2</v>
      </c>
      <c r="F45" s="222">
        <v>14.285714285714285</v>
      </c>
      <c r="G45" s="218">
        <v>2</v>
      </c>
      <c r="H45" s="222">
        <v>12.5</v>
      </c>
      <c r="I45" s="218">
        <v>1</v>
      </c>
      <c r="J45" s="222">
        <v>6.25</v>
      </c>
      <c r="K45" s="218">
        <v>6</v>
      </c>
    </row>
    <row r="46" spans="2:34" x14ac:dyDescent="0.2">
      <c r="B46" s="217" t="s">
        <v>161</v>
      </c>
      <c r="C46" s="218">
        <v>1</v>
      </c>
      <c r="D46" s="222">
        <v>0.99009900990099009</v>
      </c>
      <c r="E46" s="218"/>
      <c r="F46" s="222"/>
      <c r="G46" s="218"/>
      <c r="H46" s="222"/>
      <c r="I46" s="218"/>
      <c r="J46" s="222"/>
      <c r="K46" s="218">
        <v>1</v>
      </c>
    </row>
    <row r="47" spans="2:34" x14ac:dyDescent="0.2">
      <c r="B47" s="215" t="s">
        <v>152</v>
      </c>
      <c r="C47" s="216">
        <v>8</v>
      </c>
      <c r="D47" s="221">
        <v>7.9207920792079207</v>
      </c>
      <c r="E47" s="216">
        <v>2</v>
      </c>
      <c r="F47" s="221">
        <v>14.285714285714285</v>
      </c>
      <c r="G47" s="216"/>
      <c r="H47" s="221"/>
      <c r="I47" s="216"/>
      <c r="J47" s="221"/>
      <c r="K47" s="216">
        <v>10</v>
      </c>
    </row>
    <row r="48" spans="2:34" x14ac:dyDescent="0.2">
      <c r="B48" s="217" t="s">
        <v>150</v>
      </c>
      <c r="C48" s="218">
        <v>5</v>
      </c>
      <c r="D48" s="222">
        <v>4.9504950495049505</v>
      </c>
      <c r="E48" s="218"/>
      <c r="F48" s="222"/>
      <c r="G48" s="218"/>
      <c r="H48" s="222"/>
      <c r="I48" s="218"/>
      <c r="J48" s="222"/>
      <c r="K48" s="218">
        <v>5</v>
      </c>
    </row>
    <row r="49" spans="2:11" x14ac:dyDescent="0.2">
      <c r="B49" s="217" t="s">
        <v>153</v>
      </c>
      <c r="C49" s="218">
        <v>1</v>
      </c>
      <c r="D49" s="222">
        <v>0.99009900990099009</v>
      </c>
      <c r="E49" s="218"/>
      <c r="F49" s="222"/>
      <c r="G49" s="218"/>
      <c r="H49" s="222"/>
      <c r="I49" s="218"/>
      <c r="J49" s="222"/>
      <c r="K49" s="218">
        <v>1</v>
      </c>
    </row>
    <row r="50" spans="2:11" x14ac:dyDescent="0.2">
      <c r="B50" s="217" t="s">
        <v>154</v>
      </c>
      <c r="C50" s="218">
        <v>1</v>
      </c>
      <c r="D50" s="222">
        <v>0.99009900990099009</v>
      </c>
      <c r="E50" s="218"/>
      <c r="F50" s="222"/>
      <c r="G50" s="218"/>
      <c r="H50" s="222"/>
      <c r="I50" s="218"/>
      <c r="J50" s="222"/>
      <c r="K50" s="218">
        <v>1</v>
      </c>
    </row>
    <row r="51" spans="2:11" x14ac:dyDescent="0.2">
      <c r="B51" s="217" t="s">
        <v>151</v>
      </c>
      <c r="C51" s="218"/>
      <c r="D51" s="222"/>
      <c r="E51" s="218">
        <v>1</v>
      </c>
      <c r="F51" s="222">
        <v>7.1428571428571423</v>
      </c>
      <c r="G51" s="218"/>
      <c r="H51" s="222"/>
      <c r="I51" s="218"/>
      <c r="J51" s="222"/>
      <c r="K51" s="218">
        <v>1</v>
      </c>
    </row>
    <row r="52" spans="2:11" x14ac:dyDescent="0.2">
      <c r="B52" s="217" t="s">
        <v>155</v>
      </c>
      <c r="C52" s="218"/>
      <c r="D52" s="222"/>
      <c r="E52" s="218">
        <v>1</v>
      </c>
      <c r="F52" s="222">
        <v>7.1428571428571423</v>
      </c>
      <c r="G52" s="218"/>
      <c r="H52" s="222"/>
      <c r="I52" s="218"/>
      <c r="J52" s="222"/>
      <c r="K52" s="218">
        <v>1</v>
      </c>
    </row>
    <row r="53" spans="2:11" x14ac:dyDescent="0.2">
      <c r="B53" s="217" t="s">
        <v>156</v>
      </c>
      <c r="C53" s="218">
        <v>1</v>
      </c>
      <c r="D53" s="222">
        <v>0.99009900990099009</v>
      </c>
      <c r="E53" s="218"/>
      <c r="F53" s="222"/>
      <c r="G53" s="218"/>
      <c r="H53" s="222"/>
      <c r="I53" s="218"/>
      <c r="J53" s="222"/>
      <c r="K53" s="218">
        <v>1</v>
      </c>
    </row>
    <row r="54" spans="2:11" x14ac:dyDescent="0.2">
      <c r="B54" s="215" t="s">
        <v>184</v>
      </c>
      <c r="C54" s="216"/>
      <c r="D54" s="221"/>
      <c r="E54" s="216"/>
      <c r="F54" s="221"/>
      <c r="G54" s="216">
        <v>1</v>
      </c>
      <c r="H54" s="221">
        <v>6.25</v>
      </c>
      <c r="I54" s="216">
        <v>5</v>
      </c>
      <c r="J54" s="221">
        <v>31.25</v>
      </c>
      <c r="K54" s="216">
        <v>6</v>
      </c>
    </row>
    <row r="55" spans="2:11" x14ac:dyDescent="0.2">
      <c r="B55" s="217" t="s">
        <v>179</v>
      </c>
      <c r="C55" s="218"/>
      <c r="D55" s="222"/>
      <c r="E55" s="218"/>
      <c r="F55" s="222"/>
      <c r="G55" s="218"/>
      <c r="H55" s="222"/>
      <c r="I55" s="218">
        <v>1</v>
      </c>
      <c r="J55" s="222">
        <v>6.25</v>
      </c>
      <c r="K55" s="218">
        <v>1</v>
      </c>
    </row>
    <row r="56" spans="2:11" x14ac:dyDescent="0.2">
      <c r="B56" s="217" t="s">
        <v>126</v>
      </c>
      <c r="C56" s="218"/>
      <c r="D56" s="222"/>
      <c r="E56" s="218"/>
      <c r="F56" s="222"/>
      <c r="G56" s="218">
        <v>1</v>
      </c>
      <c r="H56" s="222">
        <v>6.25</v>
      </c>
      <c r="I56" s="218">
        <v>1</v>
      </c>
      <c r="J56" s="222">
        <v>6.25</v>
      </c>
      <c r="K56" s="218">
        <v>2</v>
      </c>
    </row>
    <row r="57" spans="2:11" x14ac:dyDescent="0.2">
      <c r="B57" s="217" t="s">
        <v>178</v>
      </c>
      <c r="C57" s="218"/>
      <c r="D57" s="222"/>
      <c r="E57" s="218"/>
      <c r="F57" s="222"/>
      <c r="G57" s="218"/>
      <c r="H57" s="222"/>
      <c r="I57" s="218">
        <v>1</v>
      </c>
      <c r="J57" s="222">
        <v>6.25</v>
      </c>
      <c r="K57" s="218">
        <v>1</v>
      </c>
    </row>
    <row r="58" spans="2:11" x14ac:dyDescent="0.2">
      <c r="B58" s="217" t="s">
        <v>170</v>
      </c>
      <c r="C58" s="218"/>
      <c r="D58" s="222"/>
      <c r="E58" s="218"/>
      <c r="F58" s="222"/>
      <c r="G58" s="218"/>
      <c r="H58" s="222"/>
      <c r="I58" s="218">
        <v>1</v>
      </c>
      <c r="J58" s="222">
        <v>6.25</v>
      </c>
      <c r="K58" s="218">
        <v>1</v>
      </c>
    </row>
    <row r="59" spans="2:11" x14ac:dyDescent="0.2">
      <c r="B59" s="217" t="s">
        <v>166</v>
      </c>
      <c r="C59" s="218"/>
      <c r="D59" s="222"/>
      <c r="E59" s="218"/>
      <c r="F59" s="222"/>
      <c r="G59" s="218"/>
      <c r="H59" s="222"/>
      <c r="I59" s="218">
        <v>1</v>
      </c>
      <c r="J59" s="222">
        <v>6.25</v>
      </c>
      <c r="K59" s="218">
        <v>1</v>
      </c>
    </row>
    <row r="60" spans="2:11" x14ac:dyDescent="0.2">
      <c r="B60" s="215" t="s">
        <v>160</v>
      </c>
      <c r="C60" s="216"/>
      <c r="D60" s="221"/>
      <c r="E60" s="216"/>
      <c r="F60" s="221"/>
      <c r="G60" s="216">
        <v>1</v>
      </c>
      <c r="H60" s="221">
        <v>6.25</v>
      </c>
      <c r="I60" s="216">
        <v>3</v>
      </c>
      <c r="J60" s="221">
        <v>18.75</v>
      </c>
      <c r="K60" s="216">
        <v>4</v>
      </c>
    </row>
    <row r="61" spans="2:11" x14ac:dyDescent="0.2">
      <c r="B61" s="217" t="s">
        <v>155</v>
      </c>
      <c r="C61" s="218"/>
      <c r="D61" s="222"/>
      <c r="E61" s="218"/>
      <c r="F61" s="222"/>
      <c r="G61" s="218"/>
      <c r="H61" s="222"/>
      <c r="I61" s="218">
        <v>1</v>
      </c>
      <c r="J61" s="222">
        <v>6.25</v>
      </c>
      <c r="K61" s="218">
        <v>1</v>
      </c>
    </row>
    <row r="62" spans="2:11" x14ac:dyDescent="0.2">
      <c r="B62" s="217" t="s">
        <v>170</v>
      </c>
      <c r="C62" s="218"/>
      <c r="D62" s="222"/>
      <c r="E62" s="218"/>
      <c r="F62" s="222"/>
      <c r="G62" s="218"/>
      <c r="H62" s="222"/>
      <c r="I62" s="218">
        <v>1</v>
      </c>
      <c r="J62" s="222">
        <v>6.25</v>
      </c>
      <c r="K62" s="218">
        <v>1</v>
      </c>
    </row>
    <row r="63" spans="2:11" x14ac:dyDescent="0.2">
      <c r="B63" s="217" t="s">
        <v>171</v>
      </c>
      <c r="C63" s="218"/>
      <c r="D63" s="222"/>
      <c r="E63" s="218"/>
      <c r="F63" s="222"/>
      <c r="G63" s="218"/>
      <c r="H63" s="222"/>
      <c r="I63" s="218">
        <v>1</v>
      </c>
      <c r="J63" s="222">
        <v>6.25</v>
      </c>
      <c r="K63" s="218">
        <v>1</v>
      </c>
    </row>
    <row r="64" spans="2:11" x14ac:dyDescent="0.2">
      <c r="B64" s="217" t="s">
        <v>161</v>
      </c>
      <c r="C64" s="218"/>
      <c r="D64" s="222"/>
      <c r="E64" s="218"/>
      <c r="F64" s="222"/>
      <c r="G64" s="218">
        <v>1</v>
      </c>
      <c r="H64" s="222">
        <v>6.25</v>
      </c>
      <c r="I64" s="218"/>
      <c r="J64" s="222"/>
      <c r="K64" s="218">
        <v>1</v>
      </c>
    </row>
    <row r="65" spans="2:11" x14ac:dyDescent="0.2">
      <c r="B65" s="215" t="s">
        <v>185</v>
      </c>
      <c r="C65" s="216"/>
      <c r="D65" s="216"/>
      <c r="E65" s="216"/>
      <c r="F65" s="216"/>
      <c r="G65" s="216"/>
      <c r="H65" s="216"/>
      <c r="I65" s="216">
        <v>1</v>
      </c>
      <c r="J65" s="223">
        <v>6.25</v>
      </c>
      <c r="K65" s="216">
        <v>1</v>
      </c>
    </row>
    <row r="66" spans="2:11" x14ac:dyDescent="0.2">
      <c r="B66" s="217" t="s">
        <v>177</v>
      </c>
      <c r="C66" s="218"/>
      <c r="D66" s="222"/>
      <c r="E66" s="218"/>
      <c r="F66" s="222"/>
      <c r="G66" s="218"/>
      <c r="H66" s="222"/>
      <c r="I66" s="218">
        <v>1</v>
      </c>
      <c r="J66" s="222">
        <v>6.25</v>
      </c>
      <c r="K66" s="218">
        <v>1</v>
      </c>
    </row>
    <row r="67" spans="2:11" x14ac:dyDescent="0.2">
      <c r="B67" s="219" t="s">
        <v>4</v>
      </c>
      <c r="C67" s="220">
        <v>101</v>
      </c>
      <c r="D67" s="221">
        <v>100</v>
      </c>
      <c r="E67" s="220">
        <v>14</v>
      </c>
      <c r="F67" s="221">
        <v>100</v>
      </c>
      <c r="G67" s="220">
        <v>16</v>
      </c>
      <c r="H67" s="221">
        <v>100</v>
      </c>
      <c r="I67" s="220">
        <v>16</v>
      </c>
      <c r="J67" s="221">
        <v>100</v>
      </c>
      <c r="K67" s="220">
        <v>147</v>
      </c>
    </row>
    <row r="68" spans="2:11" x14ac:dyDescent="0.2"/>
    <row r="69" spans="2:11" x14ac:dyDescent="0.2">
      <c r="B69" s="277" t="s">
        <v>92</v>
      </c>
      <c r="C69" s="277"/>
      <c r="D69" s="277"/>
      <c r="E69" s="277"/>
      <c r="F69" s="277"/>
    </row>
    <row r="259" spans="2:2" hidden="1" x14ac:dyDescent="0.2">
      <c r="B259" s="214"/>
    </row>
  </sheetData>
  <sheetProtection algorithmName="SHA-512" hashValue="GC3kG+mJxUM2iwQ9xqidi2A5UI8jl2kdKeD9m6RM1mbxqs/wnaug2N7UKFsd/52Q9axrS+Rc28cKzY9nSxk8mA==" saltValue="ZriFwgsvk2kHBoVpURJ64w==" spinCount="100000" sheet="1" objects="1" scenarios="1"/>
  <mergeCells count="13">
    <mergeCell ref="AH4:AH5"/>
    <mergeCell ref="B1:AH1"/>
    <mergeCell ref="B69:F69"/>
    <mergeCell ref="M3:AH3"/>
    <mergeCell ref="N4:P4"/>
    <mergeCell ref="R4:V4"/>
    <mergeCell ref="X4:AF4"/>
    <mergeCell ref="B4:B5"/>
    <mergeCell ref="C4:F4"/>
    <mergeCell ref="B3:K3"/>
    <mergeCell ref="G4:J4"/>
    <mergeCell ref="K4:K5"/>
    <mergeCell ref="M4:M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E25"/>
  <sheetViews>
    <sheetView showGridLines="0" zoomScaleNormal="100" workbookViewId="0">
      <selection activeCell="A9" sqref="A9"/>
    </sheetView>
  </sheetViews>
  <sheetFormatPr baseColWidth="10" defaultColWidth="0" defaultRowHeight="14.5" customHeight="1" zeroHeight="1" x14ac:dyDescent="0.2"/>
  <cols>
    <col min="1" max="1" width="4.6640625" style="4" customWidth="1"/>
    <col min="2" max="2" width="22.5" style="4" customWidth="1"/>
    <col min="3" max="3" width="31.5" style="4" customWidth="1"/>
    <col min="4" max="4" width="26" style="4" customWidth="1"/>
    <col min="5" max="5" width="4.6640625" style="4" customWidth="1"/>
    <col min="6" max="16384" width="11.5" style="4" hidden="1"/>
  </cols>
  <sheetData>
    <row r="1" spans="1:5" ht="100" customHeight="1" x14ac:dyDescent="0.2">
      <c r="A1" s="257"/>
      <c r="B1" s="284" t="s">
        <v>312</v>
      </c>
      <c r="C1" s="284"/>
      <c r="D1" s="284"/>
      <c r="E1" s="284"/>
    </row>
    <row r="2" spans="1:5" s="105" customFormat="1" ht="19.5" customHeight="1" x14ac:dyDescent="0.2">
      <c r="B2" s="106"/>
      <c r="C2" s="106"/>
      <c r="D2" s="106"/>
      <c r="E2" s="106"/>
    </row>
    <row r="3" spans="1:5" s="64" customFormat="1" ht="20" customHeight="1" x14ac:dyDescent="0.2">
      <c r="B3" s="339"/>
      <c r="C3" s="274" t="s">
        <v>291</v>
      </c>
      <c r="D3" s="274"/>
      <c r="E3" s="66"/>
    </row>
    <row r="4" spans="1:5" s="64" customFormat="1" ht="20" customHeight="1" x14ac:dyDescent="0.2">
      <c r="B4" s="339"/>
      <c r="C4" s="274"/>
      <c r="D4" s="274"/>
    </row>
    <row r="5" spans="1:5" s="64" customFormat="1" ht="20" customHeight="1" x14ac:dyDescent="0.2">
      <c r="B5" s="339"/>
      <c r="C5" s="244" t="s">
        <v>139</v>
      </c>
      <c r="D5" s="244" t="s">
        <v>7</v>
      </c>
    </row>
    <row r="6" spans="1:5" s="107" customFormat="1" ht="20" customHeight="1" x14ac:dyDescent="0.2">
      <c r="B6" s="108" t="s">
        <v>12</v>
      </c>
      <c r="C6" s="174">
        <v>437</v>
      </c>
      <c r="D6" s="138">
        <f>(C6/$C$8)*100</f>
        <v>66.012084592145015</v>
      </c>
    </row>
    <row r="7" spans="1:5" s="107" customFormat="1" ht="20" customHeight="1" x14ac:dyDescent="0.2">
      <c r="B7" s="108" t="s">
        <v>11</v>
      </c>
      <c r="C7" s="174">
        <v>225</v>
      </c>
      <c r="D7" s="138">
        <f>(C7/$C$8)*100</f>
        <v>33.987915407854985</v>
      </c>
    </row>
    <row r="8" spans="1:5" s="64" customFormat="1" ht="20" customHeight="1" x14ac:dyDescent="0.2">
      <c r="B8" s="63" t="s">
        <v>4</v>
      </c>
      <c r="C8" s="71">
        <f>SUM(C6:C7)</f>
        <v>662</v>
      </c>
      <c r="D8" s="171">
        <f>(C8/$C$8)*100</f>
        <v>100</v>
      </c>
    </row>
    <row r="9" spans="1:5" ht="20" customHeight="1" x14ac:dyDescent="0.2">
      <c r="B9" s="29" t="s">
        <v>92</v>
      </c>
      <c r="C9" s="31"/>
      <c r="D9" s="29"/>
      <c r="E9" s="29"/>
    </row>
    <row r="10" spans="1:5" ht="30" hidden="1" customHeight="1" x14ac:dyDescent="0.2">
      <c r="B10" s="2"/>
    </row>
    <row r="11" spans="1:5" ht="15" hidden="1" customHeight="1" x14ac:dyDescent="0.2"/>
    <row r="12" spans="1:5" ht="15" hidden="1" customHeight="1" x14ac:dyDescent="0.2"/>
    <row r="13" spans="1:5" ht="15" hidden="1" customHeight="1" x14ac:dyDescent="0.2"/>
    <row r="14" spans="1:5" ht="15" hidden="1" customHeight="1" x14ac:dyDescent="0.2"/>
    <row r="15" spans="1:5" ht="15" hidden="1" x14ac:dyDescent="0.2"/>
    <row r="16" spans="1:5" ht="15" hidden="1" x14ac:dyDescent="0.2"/>
    <row r="17" ht="15" hidden="1" x14ac:dyDescent="0.2"/>
    <row r="18" ht="15" hidden="1" x14ac:dyDescent="0.2"/>
    <row r="19" ht="15" hidden="1" x14ac:dyDescent="0.2"/>
    <row r="20" ht="15" hidden="1" x14ac:dyDescent="0.2"/>
    <row r="21" ht="15" hidden="1" x14ac:dyDescent="0.2"/>
    <row r="22" ht="15" hidden="1" x14ac:dyDescent="0.2"/>
    <row r="23" ht="15" hidden="1" x14ac:dyDescent="0.2"/>
    <row r="24" ht="15" hidden="1" x14ac:dyDescent="0.2"/>
    <row r="25" ht="15" hidden="1" x14ac:dyDescent="0.2"/>
  </sheetData>
  <sheetProtection algorithmName="SHA-512" hashValue="0Ho+HrtYhukZN5IdmXSPmpNOw/K/P39hspttmnYMiUOAs3VmYDJFBHKH27wAfRcFcI6/DBLu4cnJQThvYMguug==" saltValue="XEVOm0ccm/U4Hr5T63eLDw==" spinCount="100000" sheet="1" objects="1" scenarios="1"/>
  <mergeCells count="3">
    <mergeCell ref="C3:D4"/>
    <mergeCell ref="B3:B5"/>
    <mergeCell ref="B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D31"/>
  <sheetViews>
    <sheetView showGridLines="0" zoomScaleNormal="100" workbookViewId="0">
      <selection activeCell="A10" sqref="A10"/>
    </sheetView>
  </sheetViews>
  <sheetFormatPr baseColWidth="10" defaultColWidth="0" defaultRowHeight="15" zeroHeight="1" x14ac:dyDescent="0.2"/>
  <cols>
    <col min="1" max="1" width="5.83203125" style="37" customWidth="1"/>
    <col min="2" max="2" width="6.5" style="37" customWidth="1"/>
    <col min="3" max="3" width="100.83203125" style="46" customWidth="1"/>
    <col min="4" max="4" width="55.83203125" style="37" customWidth="1"/>
    <col min="5" max="16384" width="10.83203125" style="37" hidden="1"/>
  </cols>
  <sheetData>
    <row r="1" spans="1:4" s="39" customFormat="1" ht="100" customHeight="1" x14ac:dyDescent="0.35">
      <c r="A1" s="259"/>
      <c r="B1" s="238"/>
      <c r="C1" s="239" t="s">
        <v>120</v>
      </c>
      <c r="D1" s="240"/>
    </row>
    <row r="2" spans="1:4" ht="19.75" customHeight="1" x14ac:dyDescent="0.2">
      <c r="C2" s="37"/>
      <c r="D2" s="38"/>
    </row>
    <row r="3" spans="1:4" s="47" customFormat="1" ht="59" customHeight="1" x14ac:dyDescent="0.2">
      <c r="B3" s="258" t="s">
        <v>326</v>
      </c>
      <c r="C3" s="260" t="s">
        <v>327</v>
      </c>
      <c r="D3" s="260"/>
    </row>
    <row r="4" spans="1:4" s="47" customFormat="1" ht="45" customHeight="1" x14ac:dyDescent="0.2">
      <c r="B4" s="258" t="s">
        <v>326</v>
      </c>
      <c r="C4" s="260" t="s">
        <v>328</v>
      </c>
      <c r="D4" s="260"/>
    </row>
    <row r="5" spans="1:4" s="47" customFormat="1" ht="31" customHeight="1" x14ac:dyDescent="0.2">
      <c r="B5" s="258" t="s">
        <v>326</v>
      </c>
      <c r="C5" s="260" t="s">
        <v>329</v>
      </c>
      <c r="D5" s="260"/>
    </row>
    <row r="6" spans="1:4" s="47" customFormat="1" ht="44" customHeight="1" x14ac:dyDescent="0.2">
      <c r="B6" s="258" t="s">
        <v>326</v>
      </c>
      <c r="C6" s="260" t="s">
        <v>330</v>
      </c>
      <c r="D6" s="260"/>
    </row>
    <row r="7" spans="1:4" s="47" customFormat="1" ht="27" customHeight="1" x14ac:dyDescent="0.2">
      <c r="B7" s="258" t="s">
        <v>326</v>
      </c>
      <c r="C7" s="260" t="s">
        <v>331</v>
      </c>
      <c r="D7" s="260"/>
    </row>
    <row r="8" spans="1:4" s="47" customFormat="1" ht="28" customHeight="1" x14ac:dyDescent="0.2">
      <c r="B8" s="258" t="s">
        <v>326</v>
      </c>
      <c r="C8" s="260" t="s">
        <v>332</v>
      </c>
      <c r="D8" s="260"/>
    </row>
    <row r="9" spans="1:4" s="47" customFormat="1" ht="44" customHeight="1" x14ac:dyDescent="0.2">
      <c r="B9" s="258" t="s">
        <v>326</v>
      </c>
      <c r="C9" s="260" t="s">
        <v>333</v>
      </c>
      <c r="D9" s="260"/>
    </row>
    <row r="10" spans="1:4" x14ac:dyDescent="0.2"/>
    <row r="11" spans="1:4" x14ac:dyDescent="0.2"/>
    <row r="12" spans="1:4" x14ac:dyDescent="0.2"/>
    <row r="13" spans="1:4" x14ac:dyDescent="0.2"/>
    <row r="14" spans="1:4" x14ac:dyDescent="0.2"/>
    <row r="15" spans="1:4" x14ac:dyDescent="0.2"/>
    <row r="16" spans="1:4"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sheetData>
  <sheetProtection algorithmName="SHA-512" hashValue="fpz6vnLkcvZQlPWftn5WREkbbqzxe1nTsvE4VapzY45ECILGsZXiFCDPsUerJbdzpXqBqJ8b8/iHm1lT/dQC4w==" saltValue="D5EiCgOD6zIE58+jymVnMw==" spinCount="100000" sheet="1" objects="1" scenarios="1"/>
  <mergeCells count="7">
    <mergeCell ref="C8:D8"/>
    <mergeCell ref="C9:D9"/>
    <mergeCell ref="C3:D3"/>
    <mergeCell ref="C4:D4"/>
    <mergeCell ref="C5:D5"/>
    <mergeCell ref="C6:D6"/>
    <mergeCell ref="C7:D7"/>
  </mergeCells>
  <pageMargins left="0.7" right="0.7" top="0.75" bottom="0.75" header="0.3" footer="0.3"/>
  <pageSetup paperSize="9"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8"/>
  <dimension ref="A1:AC29"/>
  <sheetViews>
    <sheetView showGridLines="0" zoomScaleNormal="100" workbookViewId="0">
      <selection activeCell="A9" sqref="A9"/>
    </sheetView>
  </sheetViews>
  <sheetFormatPr baseColWidth="10" defaultColWidth="0" defaultRowHeight="15" customHeight="1" zeroHeight="1" x14ac:dyDescent="0.2"/>
  <cols>
    <col min="1" max="1" width="4.6640625" style="2" customWidth="1"/>
    <col min="2" max="2" width="6.1640625" style="2" bestFit="1" customWidth="1"/>
    <col min="3" max="3" width="6.5" style="2" bestFit="1" customWidth="1"/>
    <col min="4" max="4" width="5.5" style="2" bestFit="1" customWidth="1"/>
    <col min="5" max="5" width="5" style="2" bestFit="1" customWidth="1"/>
    <col min="6" max="6" width="6.6640625" style="2" customWidth="1"/>
    <col min="7" max="8" width="5.5" style="2" bestFit="1" customWidth="1"/>
    <col min="9" max="9" width="7" style="2" bestFit="1" customWidth="1"/>
    <col min="10" max="10" width="5.5" style="2" bestFit="1" customWidth="1"/>
    <col min="11" max="11" width="5" style="2" bestFit="1" customWidth="1"/>
    <col min="12" max="12" width="4.5" style="2" bestFit="1" customWidth="1"/>
    <col min="13" max="14" width="6.5" style="2" bestFit="1" customWidth="1"/>
    <col min="15" max="15" width="4.6640625" style="2" customWidth="1"/>
    <col min="16" max="16" width="6.1640625" style="2" bestFit="1" customWidth="1"/>
    <col min="17" max="17" width="5" style="2" bestFit="1" customWidth="1"/>
    <col min="18" max="18" width="4.5" style="2" bestFit="1" customWidth="1"/>
    <col min="19" max="19" width="5" style="2" bestFit="1" customWidth="1"/>
    <col min="20" max="20" width="6.83203125" style="2" customWidth="1"/>
    <col min="21" max="21" width="5" style="2" bestFit="1" customWidth="1"/>
    <col min="22" max="22" width="4.5" style="2" bestFit="1" customWidth="1"/>
    <col min="23" max="24" width="5.5" style="2" bestFit="1" customWidth="1"/>
    <col min="25" max="25" width="5" style="2" bestFit="1" customWidth="1"/>
    <col min="26" max="26" width="4.5" style="2" bestFit="1" customWidth="1"/>
    <col min="27" max="27" width="5.5" style="2" bestFit="1" customWidth="1"/>
    <col min="28" max="28" width="6.5" style="2" bestFit="1" customWidth="1"/>
    <col min="29" max="29" width="2.6640625" style="2" customWidth="1"/>
    <col min="30" max="16384" width="2.6640625" style="2" hidden="1"/>
  </cols>
  <sheetData>
    <row r="1" spans="1:29" s="40" customFormat="1" ht="100" customHeight="1" x14ac:dyDescent="0.2">
      <c r="A1" s="241"/>
      <c r="B1" s="262" t="s">
        <v>304</v>
      </c>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row>
    <row r="2" spans="1:29" s="14" customFormat="1" ht="19.5" customHeight="1" x14ac:dyDescent="0.2">
      <c r="B2" s="54"/>
      <c r="D2" s="55"/>
      <c r="F2" s="56"/>
      <c r="G2" s="56"/>
      <c r="H2" s="56"/>
      <c r="I2" s="56"/>
      <c r="J2" s="56"/>
      <c r="K2" s="56"/>
      <c r="L2" s="56"/>
      <c r="M2" s="56"/>
      <c r="N2" s="56"/>
      <c r="O2" s="56"/>
      <c r="P2" s="56"/>
    </row>
    <row r="3" spans="1:29" s="14" customFormat="1" ht="20" customHeight="1" x14ac:dyDescent="0.2">
      <c r="B3" s="264" t="s">
        <v>289</v>
      </c>
      <c r="C3" s="265"/>
      <c r="D3" s="265"/>
      <c r="E3" s="265"/>
      <c r="F3" s="265"/>
      <c r="G3" s="265"/>
      <c r="H3" s="265"/>
      <c r="I3" s="265"/>
      <c r="J3" s="265"/>
      <c r="K3" s="265"/>
      <c r="L3" s="265"/>
      <c r="M3" s="265"/>
      <c r="N3" s="265"/>
      <c r="O3" s="57"/>
      <c r="P3" s="264" t="s">
        <v>290</v>
      </c>
      <c r="Q3" s="265"/>
      <c r="R3" s="265"/>
      <c r="S3" s="265"/>
      <c r="T3" s="265"/>
      <c r="U3" s="265"/>
      <c r="V3" s="265"/>
      <c r="W3" s="265"/>
      <c r="X3" s="265"/>
      <c r="Y3" s="265"/>
      <c r="Z3" s="265"/>
      <c r="AA3" s="265"/>
      <c r="AB3" s="265"/>
    </row>
    <row r="4" spans="1:29" s="14" customFormat="1" ht="20" customHeight="1" x14ac:dyDescent="0.2">
      <c r="B4" s="266" t="s">
        <v>291</v>
      </c>
      <c r="C4" s="267"/>
      <c r="D4" s="267"/>
      <c r="E4" s="267"/>
      <c r="F4" s="267"/>
      <c r="G4" s="267"/>
      <c r="H4" s="267"/>
      <c r="I4" s="267"/>
      <c r="J4" s="267"/>
      <c r="K4" s="267"/>
      <c r="L4" s="267"/>
      <c r="M4" s="267"/>
      <c r="N4" s="267"/>
      <c r="O4" s="57"/>
      <c r="P4" s="266" t="s">
        <v>291</v>
      </c>
      <c r="Q4" s="267"/>
      <c r="R4" s="267"/>
      <c r="S4" s="267"/>
      <c r="T4" s="267"/>
      <c r="U4" s="267"/>
      <c r="V4" s="267"/>
      <c r="W4" s="267"/>
      <c r="X4" s="267"/>
      <c r="Y4" s="267"/>
      <c r="Z4" s="267"/>
      <c r="AA4" s="267"/>
      <c r="AB4" s="267"/>
    </row>
    <row r="5" spans="1:29" s="14" customFormat="1" ht="40" customHeight="1" x14ac:dyDescent="0.2">
      <c r="B5" s="268"/>
      <c r="C5" s="261" t="s">
        <v>1</v>
      </c>
      <c r="D5" s="261"/>
      <c r="E5" s="261" t="s">
        <v>2</v>
      </c>
      <c r="F5" s="261"/>
      <c r="G5" s="261" t="s">
        <v>140</v>
      </c>
      <c r="H5" s="261"/>
      <c r="I5" s="261" t="s">
        <v>3</v>
      </c>
      <c r="J5" s="261"/>
      <c r="K5" s="261" t="s">
        <v>112</v>
      </c>
      <c r="L5" s="261"/>
      <c r="M5" s="268" t="s">
        <v>4</v>
      </c>
      <c r="N5" s="268" t="s">
        <v>7</v>
      </c>
      <c r="O5" s="58"/>
      <c r="P5" s="270"/>
      <c r="Q5" s="261" t="s">
        <v>1</v>
      </c>
      <c r="R5" s="261"/>
      <c r="S5" s="261" t="s">
        <v>2</v>
      </c>
      <c r="T5" s="261"/>
      <c r="U5" s="261" t="s">
        <v>140</v>
      </c>
      <c r="V5" s="261"/>
      <c r="W5" s="261" t="s">
        <v>3</v>
      </c>
      <c r="X5" s="261"/>
      <c r="Y5" s="261" t="s">
        <v>112</v>
      </c>
      <c r="Z5" s="261"/>
      <c r="AA5" s="268" t="s">
        <v>4</v>
      </c>
      <c r="AB5" s="268" t="s">
        <v>7</v>
      </c>
    </row>
    <row r="6" spans="1:29" s="14" customFormat="1" ht="20" customHeight="1" x14ac:dyDescent="0.2">
      <c r="B6" s="269"/>
      <c r="C6" s="242" t="s">
        <v>6</v>
      </c>
      <c r="D6" s="242" t="s">
        <v>7</v>
      </c>
      <c r="E6" s="242" t="s">
        <v>6</v>
      </c>
      <c r="F6" s="242" t="s">
        <v>7</v>
      </c>
      <c r="G6" s="242" t="s">
        <v>6</v>
      </c>
      <c r="H6" s="242" t="s">
        <v>7</v>
      </c>
      <c r="I6" s="242" t="s">
        <v>6</v>
      </c>
      <c r="J6" s="242" t="s">
        <v>7</v>
      </c>
      <c r="K6" s="242" t="s">
        <v>6</v>
      </c>
      <c r="L6" s="242" t="s">
        <v>7</v>
      </c>
      <c r="M6" s="269"/>
      <c r="N6" s="269"/>
      <c r="O6" s="58"/>
      <c r="P6" s="271"/>
      <c r="Q6" s="242" t="s">
        <v>6</v>
      </c>
      <c r="R6" s="242" t="s">
        <v>7</v>
      </c>
      <c r="S6" s="242" t="s">
        <v>6</v>
      </c>
      <c r="T6" s="242" t="s">
        <v>7</v>
      </c>
      <c r="U6" s="242" t="s">
        <v>6</v>
      </c>
      <c r="V6" s="242" t="s">
        <v>7</v>
      </c>
      <c r="W6" s="242" t="s">
        <v>6</v>
      </c>
      <c r="X6" s="242" t="s">
        <v>7</v>
      </c>
      <c r="Y6" s="242" t="s">
        <v>6</v>
      </c>
      <c r="Z6" s="242" t="s">
        <v>7</v>
      </c>
      <c r="AA6" s="269"/>
      <c r="AB6" s="269"/>
    </row>
    <row r="7" spans="1:29" s="14" customFormat="1" ht="20" customHeight="1" x14ac:dyDescent="0.2">
      <c r="B7" s="60"/>
      <c r="C7" s="146">
        <v>22048</v>
      </c>
      <c r="D7" s="148">
        <f>(C7/$M7)*100</f>
        <v>58.700745473908412</v>
      </c>
      <c r="E7" s="146">
        <v>445</v>
      </c>
      <c r="F7" s="148">
        <f>(E7/$M7)*100</f>
        <v>1.1847710330138446</v>
      </c>
      <c r="G7" s="146">
        <v>5458</v>
      </c>
      <c r="H7" s="148">
        <f>(G7/$M7)*100</f>
        <v>14.531416400425984</v>
      </c>
      <c r="I7" s="146">
        <v>9609</v>
      </c>
      <c r="J7" s="148">
        <f>(I7/$M7)*100</f>
        <v>25.583067092651756</v>
      </c>
      <c r="K7" s="146">
        <v>0</v>
      </c>
      <c r="L7" s="148">
        <f>(K7/$M7)*100</f>
        <v>0</v>
      </c>
      <c r="M7" s="147">
        <v>37560</v>
      </c>
      <c r="N7" s="145">
        <f>D7+F7+H7+J7+L7</f>
        <v>100</v>
      </c>
      <c r="O7" s="149"/>
      <c r="P7" s="154"/>
      <c r="Q7" s="146">
        <v>0</v>
      </c>
      <c r="R7" s="148">
        <f>(Q7/$AA7)*100</f>
        <v>0</v>
      </c>
      <c r="S7" s="146">
        <v>0</v>
      </c>
      <c r="T7" s="148">
        <f>(S7/$AA7)*100</f>
        <v>0</v>
      </c>
      <c r="U7" s="146">
        <v>6</v>
      </c>
      <c r="V7" s="148">
        <f>(U7/$AA7)*100</f>
        <v>0.12259910093992644</v>
      </c>
      <c r="W7" s="146">
        <v>4888</v>
      </c>
      <c r="X7" s="148">
        <f>(W7/$AA7)*100</f>
        <v>99.877400899060078</v>
      </c>
      <c r="Y7" s="146">
        <v>0</v>
      </c>
      <c r="Z7" s="148">
        <f>(Y7/$AA7)*100</f>
        <v>0</v>
      </c>
      <c r="AA7" s="150">
        <v>4894</v>
      </c>
      <c r="AB7" s="151">
        <f>R7+T7+V7+X7+Z7</f>
        <v>100</v>
      </c>
    </row>
    <row r="8" spans="1:29" s="14" customFormat="1" ht="20" customHeight="1" x14ac:dyDescent="0.2">
      <c r="B8" s="83" t="s">
        <v>4</v>
      </c>
      <c r="C8" s="59">
        <f>SUM(C7)</f>
        <v>22048</v>
      </c>
      <c r="D8" s="152">
        <f>SUM(D7)</f>
        <v>58.700745473908412</v>
      </c>
      <c r="E8" s="59">
        <f>SUM(E7)</f>
        <v>445</v>
      </c>
      <c r="F8" s="152">
        <f t="shared" ref="F8:M8" si="0">SUM(F7)</f>
        <v>1.1847710330138446</v>
      </c>
      <c r="G8" s="59">
        <f t="shared" si="0"/>
        <v>5458</v>
      </c>
      <c r="H8" s="152">
        <f t="shared" si="0"/>
        <v>14.531416400425984</v>
      </c>
      <c r="I8" s="59">
        <f t="shared" si="0"/>
        <v>9609</v>
      </c>
      <c r="J8" s="152">
        <f t="shared" si="0"/>
        <v>25.583067092651756</v>
      </c>
      <c r="K8" s="59">
        <f t="shared" si="0"/>
        <v>0</v>
      </c>
      <c r="L8" s="152">
        <f t="shared" si="0"/>
        <v>0</v>
      </c>
      <c r="M8" s="59">
        <f t="shared" si="0"/>
        <v>37560</v>
      </c>
      <c r="N8" s="145">
        <f>D8+F8+H8+J8+L8</f>
        <v>100</v>
      </c>
      <c r="O8" s="153"/>
      <c r="P8" s="83" t="s">
        <v>4</v>
      </c>
      <c r="Q8" s="59">
        <f>SUM(Q7)</f>
        <v>0</v>
      </c>
      <c r="R8" s="152">
        <f>SUM(R7)</f>
        <v>0</v>
      </c>
      <c r="S8" s="59">
        <f>SUM(S7)</f>
        <v>0</v>
      </c>
      <c r="T8" s="152">
        <f t="shared" ref="T8:Z8" si="1">SUM(T7)</f>
        <v>0</v>
      </c>
      <c r="U8" s="59">
        <f t="shared" si="1"/>
        <v>6</v>
      </c>
      <c r="V8" s="152">
        <f t="shared" si="1"/>
        <v>0.12259910093992644</v>
      </c>
      <c r="W8" s="59">
        <f t="shared" si="1"/>
        <v>4888</v>
      </c>
      <c r="X8" s="152">
        <f t="shared" si="1"/>
        <v>99.877400899060078</v>
      </c>
      <c r="Y8" s="59">
        <f t="shared" si="1"/>
        <v>0</v>
      </c>
      <c r="Z8" s="152">
        <f t="shared" si="1"/>
        <v>0</v>
      </c>
      <c r="AA8" s="150">
        <f>Q8+S8+U8+W8+Y8</f>
        <v>4894</v>
      </c>
      <c r="AB8" s="151">
        <f>R8+T8+V8+X8+Z8</f>
        <v>100</v>
      </c>
    </row>
    <row r="9" spans="1:29" s="52" customFormat="1" ht="20" customHeight="1" x14ac:dyDescent="0.2">
      <c r="A9" s="53"/>
      <c r="B9" s="263" t="s">
        <v>92</v>
      </c>
      <c r="C9" s="263"/>
      <c r="D9" s="263"/>
      <c r="E9" s="263"/>
      <c r="F9" s="263"/>
      <c r="G9" s="263"/>
      <c r="H9" s="263"/>
      <c r="I9" s="263"/>
      <c r="J9" s="263"/>
      <c r="K9" s="263"/>
      <c r="L9" s="263"/>
      <c r="M9" s="263"/>
      <c r="N9" s="263"/>
      <c r="O9" s="263"/>
      <c r="P9" s="263"/>
    </row>
    <row r="10" spans="1:29" ht="15" hidden="1" customHeight="1" x14ac:dyDescent="0.2">
      <c r="B10" s="14"/>
    </row>
    <row r="11" spans="1:29" ht="15" hidden="1" customHeight="1" x14ac:dyDescent="0.2">
      <c r="B11" s="14"/>
      <c r="I11" s="2" t="s">
        <v>121</v>
      </c>
    </row>
    <row r="13" spans="1:29" ht="15" hidden="1" customHeight="1" x14ac:dyDescent="0.2">
      <c r="B13" s="9"/>
      <c r="Q13" s="7"/>
    </row>
    <row r="29" ht="61.25" hidden="1" customHeight="1" x14ac:dyDescent="0.2"/>
  </sheetData>
  <sheetProtection algorithmName="SHA-512" hashValue="6TAyiRnDcOOxzogCTP4wMhlUIeOUL9AMUmEcCTKQGMnccKYs/DGnJZWlCbye30LxgW1n42iTZX6aTYeo5XRHUg==" saltValue="5iUfgNAWD/7fZdeyWAMg1Q==" spinCount="100000" sheet="1" objects="1" scenarios="1"/>
  <mergeCells count="22">
    <mergeCell ref="B1:AC1"/>
    <mergeCell ref="B9:P9"/>
    <mergeCell ref="B3:N3"/>
    <mergeCell ref="B4:N4"/>
    <mergeCell ref="B5:B6"/>
    <mergeCell ref="P3:AB3"/>
    <mergeCell ref="P4:AB4"/>
    <mergeCell ref="P5:P6"/>
    <mergeCell ref="AA5:AA6"/>
    <mergeCell ref="AB5:AB6"/>
    <mergeCell ref="U5:V5"/>
    <mergeCell ref="M5:M6"/>
    <mergeCell ref="N5:N6"/>
    <mergeCell ref="W5:X5"/>
    <mergeCell ref="Y5:Z5"/>
    <mergeCell ref="C5:D5"/>
    <mergeCell ref="S5:T5"/>
    <mergeCell ref="E5:F5"/>
    <mergeCell ref="G5:H5"/>
    <mergeCell ref="I5:J5"/>
    <mergeCell ref="K5:L5"/>
    <mergeCell ref="Q5:R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XFB22"/>
  <sheetViews>
    <sheetView showGridLines="0" zoomScaleNormal="100" workbookViewId="0">
      <selection sqref="A1:P1048576"/>
    </sheetView>
  </sheetViews>
  <sheetFormatPr baseColWidth="10" defaultColWidth="0" defaultRowHeight="15" zeroHeight="1" x14ac:dyDescent="0.2"/>
  <cols>
    <col min="1" max="1" width="4.6640625" style="4" customWidth="1"/>
    <col min="2" max="2" width="21.1640625" style="4" customWidth="1"/>
    <col min="3" max="3" width="10.33203125" style="4" customWidth="1"/>
    <col min="4" max="4" width="7.6640625" style="4" customWidth="1"/>
    <col min="5" max="5" width="9.1640625" style="4" customWidth="1"/>
    <col min="6" max="6" width="7.5" style="4" customWidth="1"/>
    <col min="7" max="7" width="7.83203125" style="4" customWidth="1"/>
    <col min="8" max="8" width="15" style="4" customWidth="1"/>
    <col min="9" max="9" width="6.6640625" style="4" bestFit="1" customWidth="1"/>
    <col min="10" max="10" width="10.33203125" style="4" customWidth="1"/>
    <col min="11" max="11" width="7.6640625" style="4" customWidth="1"/>
    <col min="12" max="12" width="9.1640625" style="4" customWidth="1"/>
    <col min="13" max="13" width="7.5" style="4" customWidth="1"/>
    <col min="14" max="14" width="7.83203125" style="4" customWidth="1"/>
    <col min="15" max="15" width="15" style="4" customWidth="1"/>
    <col min="16" max="16" width="4.5" style="4" customWidth="1"/>
    <col min="17" max="796" width="34.1640625" style="4" hidden="1"/>
    <col min="797" max="797" width="16.33203125" style="4" hidden="1"/>
    <col min="798" max="798" width="34.1640625" style="4" hidden="1"/>
    <col min="799" max="16364" width="2.83203125" style="4" hidden="1"/>
    <col min="16365" max="16365" width="22.5" style="4" hidden="1"/>
    <col min="16366" max="16366" width="15.6640625" style="4" hidden="1"/>
    <col min="16367" max="16367" width="7" style="4" hidden="1"/>
    <col min="16368" max="16368" width="47.1640625" style="4" hidden="1"/>
    <col min="16369" max="16369" width="82.5" style="4" hidden="1"/>
    <col min="16370" max="16370" width="38.83203125" style="4" hidden="1"/>
    <col min="16371" max="16371" width="52.1640625" style="4" hidden="1"/>
    <col min="16372" max="16372" width="34.1640625" style="4" hidden="1"/>
    <col min="16373" max="16373" width="22.1640625" style="4" hidden="1"/>
    <col min="16374" max="16374" width="30.1640625" style="4" hidden="1"/>
    <col min="16375" max="16375" width="34.6640625" style="4" hidden="1"/>
    <col min="16376" max="16376" width="21.5" style="4" hidden="1"/>
    <col min="16377" max="16377" width="17.83203125" style="4" hidden="1"/>
    <col min="16378" max="16378" width="14.83203125" style="4" hidden="1"/>
    <col min="16379" max="16379" width="13.5" style="4" hidden="1"/>
    <col min="16380" max="16380" width="9.33203125" style="4" hidden="1"/>
    <col min="16381" max="16381" width="13.83203125" style="4" hidden="1"/>
    <col min="16382" max="16384" width="34.1640625" style="4" hidden="1"/>
  </cols>
  <sheetData>
    <row r="1" spans="1:16" s="34" customFormat="1" ht="100" customHeight="1" x14ac:dyDescent="0.2">
      <c r="A1" s="243"/>
      <c r="B1" s="272" t="s">
        <v>135</v>
      </c>
      <c r="C1" s="272"/>
      <c r="D1" s="272"/>
      <c r="E1" s="272"/>
      <c r="F1" s="272"/>
      <c r="G1" s="272"/>
      <c r="H1" s="272"/>
      <c r="I1" s="272"/>
      <c r="J1" s="272"/>
      <c r="K1" s="272"/>
      <c r="L1" s="272"/>
      <c r="M1" s="272"/>
      <c r="N1" s="243"/>
      <c r="O1" s="243"/>
      <c r="P1" s="243"/>
    </row>
    <row r="2" spans="1:16" ht="19.5" customHeight="1" x14ac:dyDescent="0.2">
      <c r="A2" s="10"/>
      <c r="B2" s="10"/>
      <c r="C2" s="10"/>
      <c r="D2" s="10"/>
      <c r="E2" s="10"/>
      <c r="F2" s="10"/>
      <c r="G2" s="10"/>
      <c r="H2" s="10"/>
    </row>
    <row r="3" spans="1:16" s="49" customFormat="1" ht="20" customHeight="1" x14ac:dyDescent="0.2">
      <c r="A3" s="4"/>
      <c r="B3" s="274" t="s">
        <v>122</v>
      </c>
      <c r="C3" s="274" t="s">
        <v>289</v>
      </c>
      <c r="D3" s="274"/>
      <c r="E3" s="274"/>
      <c r="F3" s="274"/>
      <c r="G3" s="274"/>
      <c r="H3" s="274"/>
      <c r="J3" s="266" t="s">
        <v>292</v>
      </c>
      <c r="K3" s="267"/>
      <c r="L3" s="267"/>
      <c r="M3" s="267"/>
      <c r="N3" s="267"/>
      <c r="O3" s="276"/>
    </row>
    <row r="4" spans="1:16" s="49" customFormat="1" ht="20" customHeight="1" x14ac:dyDescent="0.2">
      <c r="A4" s="4"/>
      <c r="B4" s="274"/>
      <c r="C4" s="274" t="s">
        <v>12</v>
      </c>
      <c r="D4" s="274"/>
      <c r="E4" s="274" t="s">
        <v>11</v>
      </c>
      <c r="F4" s="274"/>
      <c r="G4" s="273" t="s">
        <v>4</v>
      </c>
      <c r="H4" s="274" t="s">
        <v>7</v>
      </c>
      <c r="J4" s="266" t="s">
        <v>12</v>
      </c>
      <c r="K4" s="276"/>
      <c r="L4" s="266" t="s">
        <v>11</v>
      </c>
      <c r="M4" s="276"/>
      <c r="N4" s="245" t="s">
        <v>4</v>
      </c>
      <c r="O4" s="244" t="s">
        <v>7</v>
      </c>
    </row>
    <row r="5" spans="1:16" s="49" customFormat="1" ht="20" customHeight="1" x14ac:dyDescent="0.2">
      <c r="A5" s="4"/>
      <c r="B5" s="274"/>
      <c r="C5" s="244" t="s">
        <v>6</v>
      </c>
      <c r="D5" s="244" t="s">
        <v>7</v>
      </c>
      <c r="E5" s="244" t="s">
        <v>6</v>
      </c>
      <c r="F5" s="244" t="s">
        <v>7</v>
      </c>
      <c r="G5" s="273"/>
      <c r="H5" s="274"/>
      <c r="J5" s="244" t="s">
        <v>6</v>
      </c>
      <c r="K5" s="244" t="s">
        <v>7</v>
      </c>
      <c r="L5" s="244" t="s">
        <v>6</v>
      </c>
      <c r="M5" s="244" t="s">
        <v>7</v>
      </c>
      <c r="N5" s="245"/>
      <c r="O5" s="244"/>
    </row>
    <row r="6" spans="1:16" s="49" customFormat="1" ht="20" customHeight="1" x14ac:dyDescent="0.2">
      <c r="A6" s="4"/>
      <c r="B6" s="60" t="s">
        <v>291</v>
      </c>
      <c r="C6" s="155">
        <v>14498</v>
      </c>
      <c r="D6" s="156">
        <f>(C6/G6)*100</f>
        <v>38.599574014909479</v>
      </c>
      <c r="E6" s="155">
        <v>23062</v>
      </c>
      <c r="F6" s="156">
        <f>(E6/G6)*100</f>
        <v>61.400425985090521</v>
      </c>
      <c r="G6" s="157">
        <f>SUM(E6,C6)</f>
        <v>37560</v>
      </c>
      <c r="H6" s="158">
        <f>F6+D6</f>
        <v>100</v>
      </c>
      <c r="J6" s="155">
        <v>2059</v>
      </c>
      <c r="K6" s="156">
        <f>(J6/N6)*100</f>
        <v>42.071924805884755</v>
      </c>
      <c r="L6" s="155">
        <v>2835</v>
      </c>
      <c r="M6" s="156">
        <f>(L6/N6)*100</f>
        <v>57.928075194115245</v>
      </c>
      <c r="N6" s="157">
        <f>SUM(L6,J6)</f>
        <v>4894</v>
      </c>
      <c r="O6" s="158">
        <f>M6+K6</f>
        <v>100</v>
      </c>
    </row>
    <row r="7" spans="1:16" s="49" customFormat="1" ht="20" customHeight="1" x14ac:dyDescent="0.2">
      <c r="A7" s="4"/>
      <c r="B7" s="84" t="s">
        <v>4</v>
      </c>
      <c r="C7" s="157">
        <f>SUM(C6)</f>
        <v>14498</v>
      </c>
      <c r="D7" s="158">
        <f>SUM(D6)</f>
        <v>38.599574014909479</v>
      </c>
      <c r="E7" s="157">
        <f>SUM(E6)</f>
        <v>23062</v>
      </c>
      <c r="F7" s="158">
        <f>SUM(F6)</f>
        <v>61.400425985090521</v>
      </c>
      <c r="G7" s="157">
        <f t="shared" ref="G7:H7" si="0">SUM(G6)</f>
        <v>37560</v>
      </c>
      <c r="H7" s="158">
        <f t="shared" si="0"/>
        <v>100</v>
      </c>
      <c r="J7" s="157">
        <f>SUM(J6)</f>
        <v>2059</v>
      </c>
      <c r="K7" s="158">
        <f>SUM(K6)</f>
        <v>42.071924805884755</v>
      </c>
      <c r="L7" s="157">
        <f>SUM(L6)</f>
        <v>2835</v>
      </c>
      <c r="M7" s="158">
        <f t="shared" ref="M7" si="1">SUM(M6)</f>
        <v>57.928075194115245</v>
      </c>
      <c r="N7" s="157">
        <f>SUM(N6)</f>
        <v>4894</v>
      </c>
      <c r="O7" s="158">
        <f>SUM(O6)</f>
        <v>100</v>
      </c>
    </row>
    <row r="8" spans="1:16" s="20" customFormat="1" ht="24" customHeight="1" x14ac:dyDescent="0.2">
      <c r="B8" s="186" t="s">
        <v>92</v>
      </c>
      <c r="C8" s="21"/>
      <c r="D8" s="21"/>
      <c r="E8" s="21"/>
      <c r="F8" s="21"/>
      <c r="G8" s="21"/>
      <c r="H8" s="21"/>
    </row>
    <row r="9" spans="1:16" hidden="1" x14ac:dyDescent="0.2">
      <c r="A9" s="2"/>
    </row>
    <row r="17" spans="16368:16382" hidden="1" x14ac:dyDescent="0.2">
      <c r="XEN17" s="4" t="s">
        <v>149</v>
      </c>
    </row>
    <row r="19" spans="16368:16382" hidden="1" x14ac:dyDescent="0.2">
      <c r="XFB19" s="275"/>
    </row>
    <row r="20" spans="16368:16382" hidden="1" x14ac:dyDescent="0.2">
      <c r="XFB20" s="275"/>
    </row>
    <row r="21" spans="16368:16382" hidden="1" x14ac:dyDescent="0.2">
      <c r="XFB21" s="275"/>
    </row>
    <row r="22" spans="16368:16382" hidden="1" x14ac:dyDescent="0.2">
      <c r="XFB22" s="275"/>
    </row>
  </sheetData>
  <sheetProtection algorithmName="SHA-512" hashValue="RBgaMcAmbcScIfPeCSSL73qM/LU7QHi7YCEqCFF18MqiPYFj7IFuFclG6tUdV7xltdbpTuDbrptTX3tdiA8QBQ==" saltValue="E+n05uocddtKdPeoQT/nSg==" spinCount="100000" sheet="1" objects="1" scenarios="1"/>
  <sortState xmlns:xlrd2="http://schemas.microsoft.com/office/spreadsheetml/2017/richdata2" ref="B5:C6">
    <sortCondition descending="1" ref="C4:C6"/>
  </sortState>
  <mergeCells count="11">
    <mergeCell ref="B1:M1"/>
    <mergeCell ref="G4:G5"/>
    <mergeCell ref="H4:H5"/>
    <mergeCell ref="XFB19:XFB22"/>
    <mergeCell ref="C3:H3"/>
    <mergeCell ref="E4:F4"/>
    <mergeCell ref="C4:D4"/>
    <mergeCell ref="B3:B5"/>
    <mergeCell ref="J3:O3"/>
    <mergeCell ref="J4:K4"/>
    <mergeCell ref="L4:M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S21"/>
  <sheetViews>
    <sheetView showGridLines="0" zoomScaleNormal="100" workbookViewId="0">
      <selection sqref="A1:XFD1048576"/>
    </sheetView>
  </sheetViews>
  <sheetFormatPr baseColWidth="10" defaultColWidth="0" defaultRowHeight="15" zeroHeight="1" x14ac:dyDescent="0.2"/>
  <cols>
    <col min="1" max="1" width="4.6640625" style="2" customWidth="1"/>
    <col min="2" max="2" width="19.6640625" style="2" bestFit="1" customWidth="1"/>
    <col min="3" max="3" width="15.5" style="2" bestFit="1" customWidth="1"/>
    <col min="4" max="9" width="7.6640625" style="2" bestFit="1" customWidth="1"/>
    <col min="10" max="10" width="4.6640625" style="2" customWidth="1"/>
    <col min="11" max="11" width="19.6640625" style="2" bestFit="1" customWidth="1"/>
    <col min="12" max="12" width="15.5" style="2" bestFit="1" customWidth="1"/>
    <col min="13" max="13" width="6.6640625" style="2" bestFit="1" customWidth="1"/>
    <col min="14" max="14" width="7.6640625" style="2" bestFit="1" customWidth="1"/>
    <col min="15" max="15" width="6.6640625" style="2" bestFit="1" customWidth="1"/>
    <col min="16" max="16" width="7.6640625" style="2" bestFit="1" customWidth="1"/>
    <col min="17" max="17" width="6.6640625" style="2" bestFit="1" customWidth="1"/>
    <col min="18" max="18" width="7.6640625" style="2" bestFit="1" customWidth="1"/>
    <col min="19" max="19" width="7.1640625" style="2" customWidth="1"/>
    <col min="20" max="16384" width="7.1640625" style="2" hidden="1"/>
  </cols>
  <sheetData>
    <row r="1" spans="1:19" ht="100" customHeight="1" x14ac:dyDescent="0.2">
      <c r="A1" s="246"/>
      <c r="B1" s="283" t="s">
        <v>305</v>
      </c>
      <c r="C1" s="283"/>
      <c r="D1" s="283"/>
      <c r="E1" s="283"/>
      <c r="F1" s="283"/>
      <c r="G1" s="283"/>
      <c r="H1" s="283"/>
      <c r="I1" s="283"/>
      <c r="J1" s="283"/>
      <c r="K1" s="283"/>
      <c r="L1" s="283"/>
      <c r="M1" s="283"/>
      <c r="N1" s="283"/>
      <c r="O1" s="283"/>
      <c r="P1" s="283"/>
      <c r="Q1" s="283"/>
      <c r="R1" s="283"/>
      <c r="S1" s="283"/>
    </row>
    <row r="2" spans="1:19" s="62" customFormat="1" ht="19.5" customHeight="1" x14ac:dyDescent="0.2">
      <c r="B2" s="61"/>
      <c r="C2" s="61"/>
      <c r="D2" s="61"/>
      <c r="E2" s="61"/>
      <c r="F2" s="61"/>
      <c r="G2" s="61"/>
      <c r="H2" s="61"/>
      <c r="I2" s="61"/>
      <c r="J2" s="61"/>
      <c r="K2" s="61"/>
      <c r="L2" s="61"/>
      <c r="M2" s="61"/>
      <c r="N2" s="61"/>
    </row>
    <row r="3" spans="1:19" ht="20" customHeight="1" x14ac:dyDescent="0.2">
      <c r="B3" s="278" t="s">
        <v>289</v>
      </c>
      <c r="C3" s="279"/>
      <c r="D3" s="279"/>
      <c r="E3" s="279"/>
      <c r="F3" s="279"/>
      <c r="G3" s="279"/>
      <c r="H3" s="279"/>
      <c r="I3" s="280"/>
      <c r="J3" s="3"/>
      <c r="K3" s="278" t="s">
        <v>290</v>
      </c>
      <c r="L3" s="279"/>
      <c r="M3" s="279"/>
      <c r="N3" s="279"/>
      <c r="O3" s="279"/>
      <c r="P3" s="279"/>
      <c r="Q3" s="279"/>
      <c r="R3" s="280"/>
    </row>
    <row r="4" spans="1:19" ht="20" customHeight="1" x14ac:dyDescent="0.2">
      <c r="B4" s="278" t="s">
        <v>291</v>
      </c>
      <c r="C4" s="279"/>
      <c r="D4" s="279"/>
      <c r="E4" s="279"/>
      <c r="F4" s="279"/>
      <c r="G4" s="279"/>
      <c r="H4" s="279"/>
      <c r="I4" s="280"/>
      <c r="J4" s="3"/>
      <c r="K4" s="278" t="s">
        <v>291</v>
      </c>
      <c r="L4" s="279"/>
      <c r="M4" s="279"/>
      <c r="N4" s="279"/>
      <c r="O4" s="279"/>
      <c r="P4" s="279"/>
      <c r="Q4" s="279"/>
      <c r="R4" s="280"/>
    </row>
    <row r="5" spans="1:19" ht="20" customHeight="1" x14ac:dyDescent="0.2">
      <c r="B5" s="274" t="s">
        <v>14</v>
      </c>
      <c r="C5" s="274"/>
      <c r="D5" s="274" t="s">
        <v>13</v>
      </c>
      <c r="E5" s="274"/>
      <c r="F5" s="274"/>
      <c r="G5" s="274"/>
      <c r="H5" s="261" t="s">
        <v>4</v>
      </c>
      <c r="I5" s="274" t="s">
        <v>7</v>
      </c>
      <c r="J5" s="56"/>
      <c r="K5" s="274" t="s">
        <v>14</v>
      </c>
      <c r="L5" s="274"/>
      <c r="M5" s="274" t="s">
        <v>13</v>
      </c>
      <c r="N5" s="274"/>
      <c r="O5" s="274"/>
      <c r="P5" s="274"/>
      <c r="Q5" s="261" t="s">
        <v>4</v>
      </c>
      <c r="R5" s="274" t="s">
        <v>7</v>
      </c>
    </row>
    <row r="6" spans="1:19" ht="20" customHeight="1" x14ac:dyDescent="0.2">
      <c r="B6" s="274"/>
      <c r="C6" s="274"/>
      <c r="D6" s="266" t="s">
        <v>12</v>
      </c>
      <c r="E6" s="276"/>
      <c r="F6" s="281" t="s">
        <v>11</v>
      </c>
      <c r="G6" s="282"/>
      <c r="H6" s="261"/>
      <c r="I6" s="274"/>
      <c r="J6" s="56"/>
      <c r="K6" s="274"/>
      <c r="L6" s="274"/>
      <c r="M6" s="266" t="s">
        <v>12</v>
      </c>
      <c r="N6" s="276"/>
      <c r="O6" s="281" t="s">
        <v>11</v>
      </c>
      <c r="P6" s="282"/>
      <c r="Q6" s="261"/>
      <c r="R6" s="274"/>
    </row>
    <row r="7" spans="1:19" ht="20" customHeight="1" x14ac:dyDescent="0.2">
      <c r="B7" s="274"/>
      <c r="C7" s="274"/>
      <c r="D7" s="244" t="s">
        <v>6</v>
      </c>
      <c r="E7" s="244" t="s">
        <v>7</v>
      </c>
      <c r="F7" s="244" t="s">
        <v>6</v>
      </c>
      <c r="G7" s="244" t="s">
        <v>7</v>
      </c>
      <c r="H7" s="261"/>
      <c r="I7" s="274"/>
      <c r="J7" s="56"/>
      <c r="K7" s="274"/>
      <c r="L7" s="274"/>
      <c r="M7" s="244" t="s">
        <v>6</v>
      </c>
      <c r="N7" s="244" t="s">
        <v>7</v>
      </c>
      <c r="O7" s="244" t="s">
        <v>6</v>
      </c>
      <c r="P7" s="244" t="s">
        <v>7</v>
      </c>
      <c r="Q7" s="261"/>
      <c r="R7" s="274"/>
    </row>
    <row r="8" spans="1:19" ht="20" customHeight="1" x14ac:dyDescent="0.2">
      <c r="B8" s="60" t="s">
        <v>102</v>
      </c>
      <c r="C8" s="60" t="s">
        <v>1</v>
      </c>
      <c r="D8" s="159">
        <v>8421</v>
      </c>
      <c r="E8" s="160">
        <f t="shared" ref="E8:E13" si="0">(D8/D$13)*100</f>
        <v>58.083873637743132</v>
      </c>
      <c r="F8" s="161">
        <v>13627</v>
      </c>
      <c r="G8" s="160">
        <f>(F8/F$13)*100</f>
        <v>59.088543925071548</v>
      </c>
      <c r="H8" s="161">
        <f t="shared" ref="H8:H13" si="1">D8+F8</f>
        <v>22048</v>
      </c>
      <c r="I8" s="160">
        <f>(H8/H$13)*100</f>
        <v>58.700745473908412</v>
      </c>
      <c r="J8" s="56"/>
      <c r="K8" s="60" t="s">
        <v>102</v>
      </c>
      <c r="L8" s="60" t="s">
        <v>1</v>
      </c>
      <c r="M8" s="155">
        <v>0</v>
      </c>
      <c r="N8" s="164">
        <f t="shared" ref="N8:N13" si="2">(M8/M$13)*100</f>
        <v>0</v>
      </c>
      <c r="O8" s="165">
        <v>0</v>
      </c>
      <c r="P8" s="164">
        <f>(O8/O$13)*100</f>
        <v>0</v>
      </c>
      <c r="Q8" s="165">
        <f t="shared" ref="Q8:Q13" si="3">M8+O8</f>
        <v>0</v>
      </c>
      <c r="R8" s="164">
        <f>(Q8/Q$13)*100</f>
        <v>0</v>
      </c>
    </row>
    <row r="9" spans="1:19" ht="20" customHeight="1" x14ac:dyDescent="0.2">
      <c r="B9" s="60"/>
      <c r="C9" s="60" t="s">
        <v>2</v>
      </c>
      <c r="D9" s="159">
        <v>192</v>
      </c>
      <c r="E9" s="160">
        <f t="shared" si="0"/>
        <v>1.3243205959442683</v>
      </c>
      <c r="F9" s="161">
        <v>253</v>
      </c>
      <c r="G9" s="160">
        <f t="shared" ref="G9:G13" si="4">(F9/F$13)*100</f>
        <v>1.0970427543144567</v>
      </c>
      <c r="H9" s="161">
        <f t="shared" si="1"/>
        <v>445</v>
      </c>
      <c r="I9" s="160">
        <f t="shared" ref="I9:I13" si="5">(H9/H$13)*100</f>
        <v>1.1847710330138446</v>
      </c>
      <c r="J9" s="56"/>
      <c r="K9" s="60"/>
      <c r="L9" s="60" t="s">
        <v>2</v>
      </c>
      <c r="M9" s="155">
        <v>0</v>
      </c>
      <c r="N9" s="164">
        <f t="shared" si="2"/>
        <v>0</v>
      </c>
      <c r="O9" s="165">
        <v>0</v>
      </c>
      <c r="P9" s="164">
        <f t="shared" ref="P9:P13" si="6">(O9/O$13)*100</f>
        <v>0</v>
      </c>
      <c r="Q9" s="165">
        <f t="shared" si="3"/>
        <v>0</v>
      </c>
      <c r="R9" s="164">
        <f t="shared" ref="R9:R13" si="7">(Q9/Q$13)*100</f>
        <v>0</v>
      </c>
    </row>
    <row r="10" spans="1:19" ht="20" customHeight="1" x14ac:dyDescent="0.2">
      <c r="B10" s="60"/>
      <c r="C10" s="60" t="s">
        <v>140</v>
      </c>
      <c r="D10" s="159">
        <v>2164</v>
      </c>
      <c r="E10" s="160">
        <f t="shared" si="0"/>
        <v>14.926196716788523</v>
      </c>
      <c r="F10" s="161">
        <v>3294</v>
      </c>
      <c r="G10" s="160">
        <f t="shared" si="4"/>
        <v>14.283236492932097</v>
      </c>
      <c r="H10" s="161">
        <f t="shared" si="1"/>
        <v>5458</v>
      </c>
      <c r="I10" s="160">
        <f t="shared" si="5"/>
        <v>14.531416400425984</v>
      </c>
      <c r="J10" s="56"/>
      <c r="K10" s="60"/>
      <c r="L10" s="60" t="s">
        <v>140</v>
      </c>
      <c r="M10" s="155">
        <v>0</v>
      </c>
      <c r="N10" s="164">
        <f t="shared" si="2"/>
        <v>0</v>
      </c>
      <c r="O10" s="165">
        <v>6</v>
      </c>
      <c r="P10" s="164">
        <f t="shared" si="6"/>
        <v>0.21164021164021166</v>
      </c>
      <c r="Q10" s="165">
        <f t="shared" si="3"/>
        <v>6</v>
      </c>
      <c r="R10" s="164">
        <f t="shared" si="7"/>
        <v>0.12259910093992644</v>
      </c>
    </row>
    <row r="11" spans="1:19" ht="20" customHeight="1" x14ac:dyDescent="0.2">
      <c r="B11" s="60" t="s">
        <v>3</v>
      </c>
      <c r="C11" s="60"/>
      <c r="D11" s="159">
        <v>3721</v>
      </c>
      <c r="E11" s="160">
        <f t="shared" si="0"/>
        <v>25.665609049524075</v>
      </c>
      <c r="F11" s="161">
        <v>5888</v>
      </c>
      <c r="G11" s="160">
        <f t="shared" si="4"/>
        <v>25.5311768276819</v>
      </c>
      <c r="H11" s="161">
        <f t="shared" si="1"/>
        <v>9609</v>
      </c>
      <c r="I11" s="160">
        <f t="shared" si="5"/>
        <v>25.583067092651756</v>
      </c>
      <c r="J11" s="56"/>
      <c r="K11" s="60" t="s">
        <v>3</v>
      </c>
      <c r="L11" s="60"/>
      <c r="M11" s="155">
        <v>2059</v>
      </c>
      <c r="N11" s="164">
        <f t="shared" si="2"/>
        <v>100</v>
      </c>
      <c r="O11" s="165">
        <v>2829</v>
      </c>
      <c r="P11" s="164">
        <f t="shared" si="6"/>
        <v>99.788359788359799</v>
      </c>
      <c r="Q11" s="165">
        <f t="shared" si="3"/>
        <v>4888</v>
      </c>
      <c r="R11" s="164">
        <f t="shared" si="7"/>
        <v>99.877400899060078</v>
      </c>
    </row>
    <row r="12" spans="1:19" ht="20" customHeight="1" x14ac:dyDescent="0.2">
      <c r="B12" s="60" t="s">
        <v>112</v>
      </c>
      <c r="C12" s="60"/>
      <c r="D12" s="159">
        <v>0</v>
      </c>
      <c r="E12" s="160">
        <f t="shared" si="0"/>
        <v>0</v>
      </c>
      <c r="F12" s="161">
        <v>0</v>
      </c>
      <c r="G12" s="160">
        <f t="shared" si="4"/>
        <v>0</v>
      </c>
      <c r="H12" s="161">
        <f t="shared" si="1"/>
        <v>0</v>
      </c>
      <c r="I12" s="160">
        <f t="shared" si="5"/>
        <v>0</v>
      </c>
      <c r="J12" s="56"/>
      <c r="K12" s="60" t="s">
        <v>112</v>
      </c>
      <c r="L12" s="60"/>
      <c r="M12" s="155">
        <v>0</v>
      </c>
      <c r="N12" s="164">
        <f t="shared" si="2"/>
        <v>0</v>
      </c>
      <c r="O12" s="165"/>
      <c r="P12" s="164">
        <f t="shared" si="6"/>
        <v>0</v>
      </c>
      <c r="Q12" s="165">
        <f t="shared" si="3"/>
        <v>0</v>
      </c>
      <c r="R12" s="164">
        <f t="shared" si="7"/>
        <v>0</v>
      </c>
    </row>
    <row r="13" spans="1:19" ht="20" customHeight="1" x14ac:dyDescent="0.2">
      <c r="B13" s="63" t="s">
        <v>4</v>
      </c>
      <c r="C13" s="63"/>
      <c r="D13" s="71">
        <f>SUM(D8:D12)</f>
        <v>14498</v>
      </c>
      <c r="E13" s="162">
        <f t="shared" si="0"/>
        <v>100</v>
      </c>
      <c r="F13" s="71">
        <f>SUM(F8:F12)</f>
        <v>23062</v>
      </c>
      <c r="G13" s="162">
        <f t="shared" si="4"/>
        <v>100</v>
      </c>
      <c r="H13" s="163">
        <f t="shared" si="1"/>
        <v>37560</v>
      </c>
      <c r="I13" s="162">
        <f t="shared" si="5"/>
        <v>100</v>
      </c>
      <c r="J13" s="56"/>
      <c r="K13" s="63" t="s">
        <v>4</v>
      </c>
      <c r="L13" s="63"/>
      <c r="M13" s="166">
        <f>SUM(M8:M12)</f>
        <v>2059</v>
      </c>
      <c r="N13" s="133">
        <f t="shared" si="2"/>
        <v>100</v>
      </c>
      <c r="O13" s="166">
        <f>SUM(O8:O12)</f>
        <v>2835</v>
      </c>
      <c r="P13" s="133">
        <f t="shared" si="6"/>
        <v>100</v>
      </c>
      <c r="Q13" s="167">
        <f t="shared" si="3"/>
        <v>4894</v>
      </c>
      <c r="R13" s="133">
        <f t="shared" si="7"/>
        <v>100</v>
      </c>
    </row>
    <row r="14" spans="1:19" ht="25" customHeight="1" x14ac:dyDescent="0.2">
      <c r="B14" s="277" t="s">
        <v>92</v>
      </c>
      <c r="C14" s="277"/>
      <c r="D14" s="277"/>
      <c r="E14" s="277"/>
      <c r="F14" s="277"/>
      <c r="G14" s="277"/>
      <c r="H14" s="277"/>
      <c r="I14" s="277"/>
      <c r="J14" s="277"/>
    </row>
    <row r="15" spans="1:19" ht="15" hidden="1" customHeight="1" x14ac:dyDescent="0.2">
      <c r="C15" s="1"/>
      <c r="D15" s="1"/>
      <c r="E15" s="1"/>
      <c r="F15" s="6"/>
      <c r="G15" s="3"/>
      <c r="H15" s="6"/>
      <c r="I15" s="3"/>
      <c r="J15" s="3"/>
    </row>
    <row r="16" spans="1:19" ht="15" hidden="1" customHeight="1" x14ac:dyDescent="0.2">
      <c r="H16" s="7"/>
    </row>
    <row r="17" ht="15" hidden="1" customHeight="1" x14ac:dyDescent="0.2"/>
    <row r="18" ht="15" hidden="1" customHeight="1" x14ac:dyDescent="0.2"/>
    <row r="19" ht="15" hidden="1" customHeight="1" x14ac:dyDescent="0.2"/>
    <row r="20" ht="15" hidden="1" customHeight="1" x14ac:dyDescent="0.2"/>
    <row r="21" ht="15" hidden="1" customHeight="1" x14ac:dyDescent="0.2"/>
  </sheetData>
  <sheetProtection algorithmName="SHA-512" hashValue="5oz/706WHJj/DK83qS/P7m6qZIJbkf/7MskGXbxZdGjYqhl+c6K7UHBqYGH/sV0Ic664i0zHryQUV4nyvg4Z+g==" saltValue="cLULrSCnXFyEnFap6/kl7A==" spinCount="100000" sheet="1" objects="1" scenarios="1"/>
  <mergeCells count="18">
    <mergeCell ref="B1:S1"/>
    <mergeCell ref="B5:C7"/>
    <mergeCell ref="D5:G5"/>
    <mergeCell ref="H5:H7"/>
    <mergeCell ref="B14:J14"/>
    <mergeCell ref="D6:E6"/>
    <mergeCell ref="Q5:Q7"/>
    <mergeCell ref="R5:R7"/>
    <mergeCell ref="B3:I3"/>
    <mergeCell ref="K3:R3"/>
    <mergeCell ref="I5:I7"/>
    <mergeCell ref="K5:L7"/>
    <mergeCell ref="M5:P5"/>
    <mergeCell ref="F6:G6"/>
    <mergeCell ref="M6:N6"/>
    <mergeCell ref="O6:P6"/>
    <mergeCell ref="B4:I4"/>
    <mergeCell ref="K4:R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I69"/>
  <sheetViews>
    <sheetView showGridLines="0" zoomScaleNormal="100" workbookViewId="0">
      <selection sqref="A1:XFD1048576"/>
    </sheetView>
  </sheetViews>
  <sheetFormatPr baseColWidth="10" defaultColWidth="0" defaultRowHeight="15" zeroHeight="1" x14ac:dyDescent="0.2"/>
  <cols>
    <col min="1" max="1" width="4.6640625" style="4" customWidth="1"/>
    <col min="2" max="2" width="33.33203125" style="4" bestFit="1" customWidth="1"/>
    <col min="3" max="3" width="7.83203125" style="4" bestFit="1" customWidth="1"/>
    <col min="4" max="4" width="12.5" style="4" customWidth="1"/>
    <col min="5" max="5" width="4.6640625" style="4" customWidth="1"/>
    <col min="6" max="6" width="37" style="4" bestFit="1" customWidth="1"/>
    <col min="7" max="7" width="7.83203125" style="4" bestFit="1" customWidth="1"/>
    <col min="8" max="8" width="12.5" style="4" customWidth="1"/>
    <col min="9" max="9" width="4" style="4" customWidth="1"/>
    <col min="10" max="16384" width="11.5" style="4" hidden="1"/>
  </cols>
  <sheetData>
    <row r="1" spans="1:9" ht="100" customHeight="1" x14ac:dyDescent="0.2">
      <c r="A1" s="243"/>
      <c r="B1" s="284" t="s">
        <v>136</v>
      </c>
      <c r="C1" s="284"/>
      <c r="D1" s="284"/>
      <c r="E1" s="284"/>
      <c r="F1" s="284"/>
      <c r="G1" s="284"/>
      <c r="H1" s="284"/>
      <c r="I1" s="284"/>
    </row>
    <row r="2" spans="1:9" ht="19.75" customHeight="1" x14ac:dyDescent="0.2">
      <c r="A2" s="113"/>
      <c r="B2" s="112"/>
      <c r="C2" s="112"/>
      <c r="D2" s="112"/>
      <c r="E2" s="112"/>
      <c r="F2" s="112"/>
    </row>
    <row r="3" spans="1:9" ht="53.25" customHeight="1" x14ac:dyDescent="0.2">
      <c r="B3" s="268" t="s">
        <v>293</v>
      </c>
      <c r="C3" s="278" t="s">
        <v>289</v>
      </c>
      <c r="D3" s="280"/>
      <c r="E3" s="57"/>
      <c r="F3" s="268" t="s">
        <v>293</v>
      </c>
      <c r="G3" s="278" t="s">
        <v>290</v>
      </c>
      <c r="H3" s="280"/>
    </row>
    <row r="4" spans="1:9" ht="30" customHeight="1" x14ac:dyDescent="0.2">
      <c r="B4" s="285"/>
      <c r="C4" s="274" t="s">
        <v>291</v>
      </c>
      <c r="D4" s="274"/>
      <c r="E4" s="64"/>
      <c r="F4" s="285"/>
      <c r="G4" s="274" t="s">
        <v>291</v>
      </c>
      <c r="H4" s="274"/>
    </row>
    <row r="5" spans="1:9" ht="30" customHeight="1" x14ac:dyDescent="0.2">
      <c r="B5" s="285"/>
      <c r="C5" s="274" t="s">
        <v>0</v>
      </c>
      <c r="D5" s="274"/>
      <c r="E5" s="64"/>
      <c r="F5" s="285"/>
      <c r="G5" s="274" t="s">
        <v>0</v>
      </c>
      <c r="H5" s="274"/>
    </row>
    <row r="6" spans="1:9" ht="30" customHeight="1" x14ac:dyDescent="0.2">
      <c r="B6" s="269"/>
      <c r="C6" s="244" t="s">
        <v>139</v>
      </c>
      <c r="D6" s="244" t="s">
        <v>7</v>
      </c>
      <c r="E6" s="64"/>
      <c r="F6" s="269"/>
      <c r="G6" s="244" t="s">
        <v>139</v>
      </c>
      <c r="H6" s="244" t="s">
        <v>7</v>
      </c>
    </row>
    <row r="7" spans="1:9" ht="20" customHeight="1" x14ac:dyDescent="0.2">
      <c r="B7" s="119" t="s">
        <v>175</v>
      </c>
      <c r="C7" s="120">
        <v>19815</v>
      </c>
      <c r="D7" s="144">
        <v>52.755591054313101</v>
      </c>
      <c r="E7" s="64"/>
      <c r="F7" s="119" t="s">
        <v>175</v>
      </c>
      <c r="G7" s="120">
        <v>2748</v>
      </c>
      <c r="H7" s="144">
        <v>56.150388230486314</v>
      </c>
    </row>
    <row r="8" spans="1:9" ht="20" customHeight="1" x14ac:dyDescent="0.2">
      <c r="B8" s="118" t="s">
        <v>167</v>
      </c>
      <c r="C8" s="77">
        <v>5559</v>
      </c>
      <c r="D8" s="136">
        <v>14.800319488817893</v>
      </c>
      <c r="E8" s="64"/>
      <c r="F8" s="118" t="s">
        <v>180</v>
      </c>
      <c r="G8" s="77">
        <v>2224</v>
      </c>
      <c r="H8" s="136">
        <v>45.443400081732733</v>
      </c>
    </row>
    <row r="9" spans="1:9" ht="20" customHeight="1" x14ac:dyDescent="0.2">
      <c r="B9" s="118" t="s">
        <v>177</v>
      </c>
      <c r="C9" s="77">
        <v>2793</v>
      </c>
      <c r="D9" s="136">
        <v>7.4361022364217249</v>
      </c>
      <c r="E9" s="64"/>
      <c r="F9" s="118" t="s">
        <v>181</v>
      </c>
      <c r="G9" s="77">
        <v>176</v>
      </c>
      <c r="H9" s="136">
        <v>3.5962402942378424</v>
      </c>
    </row>
    <row r="10" spans="1:9" ht="20" customHeight="1" x14ac:dyDescent="0.2">
      <c r="B10" s="118" t="s">
        <v>180</v>
      </c>
      <c r="C10" s="77">
        <v>2553</v>
      </c>
      <c r="D10" s="136">
        <v>6.7971246006389778</v>
      </c>
      <c r="E10" s="64"/>
      <c r="F10" s="118" t="s">
        <v>176</v>
      </c>
      <c r="G10" s="77">
        <v>147</v>
      </c>
      <c r="H10" s="136">
        <v>3.0036779730281977</v>
      </c>
    </row>
    <row r="11" spans="1:9" ht="20" customHeight="1" x14ac:dyDescent="0.2">
      <c r="B11" s="118" t="s">
        <v>182</v>
      </c>
      <c r="C11" s="77">
        <v>2323</v>
      </c>
      <c r="D11" s="136">
        <v>6.1847710330138446</v>
      </c>
      <c r="E11" s="64"/>
      <c r="F11" s="118" t="s">
        <v>177</v>
      </c>
      <c r="G11" s="77">
        <v>85</v>
      </c>
      <c r="H11" s="136">
        <v>1.736820596648958</v>
      </c>
    </row>
    <row r="12" spans="1:9" ht="20" customHeight="1" x14ac:dyDescent="0.2">
      <c r="B12" s="118" t="s">
        <v>176</v>
      </c>
      <c r="C12" s="77">
        <v>1673</v>
      </c>
      <c r="D12" s="136">
        <v>4.4542066027689033</v>
      </c>
      <c r="E12" s="64"/>
      <c r="F12" s="118" t="s">
        <v>167</v>
      </c>
      <c r="G12" s="77">
        <v>78</v>
      </c>
      <c r="H12" s="136">
        <v>1.5937883122190439</v>
      </c>
    </row>
    <row r="13" spans="1:9" ht="20" customHeight="1" x14ac:dyDescent="0.2">
      <c r="B13" s="118" t="s">
        <v>165</v>
      </c>
      <c r="C13" s="77">
        <v>1045</v>
      </c>
      <c r="D13" s="136">
        <v>2.7822151224707135</v>
      </c>
      <c r="E13" s="64"/>
      <c r="F13" s="118" t="s">
        <v>126</v>
      </c>
      <c r="G13" s="77">
        <v>38</v>
      </c>
      <c r="H13" s="136">
        <v>0.77646097261953417</v>
      </c>
    </row>
    <row r="14" spans="1:9" ht="20" customHeight="1" x14ac:dyDescent="0.2">
      <c r="B14" s="118" t="s">
        <v>161</v>
      </c>
      <c r="C14" s="77">
        <v>720</v>
      </c>
      <c r="D14" s="136">
        <v>1.9169329073482428</v>
      </c>
      <c r="E14" s="64"/>
      <c r="F14" s="119" t="s">
        <v>183</v>
      </c>
      <c r="G14" s="120">
        <v>907</v>
      </c>
      <c r="H14" s="144">
        <v>18.532897425418881</v>
      </c>
    </row>
    <row r="15" spans="1:9" ht="20" customHeight="1" x14ac:dyDescent="0.2">
      <c r="B15" s="118" t="s">
        <v>157</v>
      </c>
      <c r="C15" s="77">
        <v>641</v>
      </c>
      <c r="D15" s="136">
        <v>1.7066027689030885</v>
      </c>
      <c r="E15" s="64"/>
      <c r="F15" s="118" t="s">
        <v>176</v>
      </c>
      <c r="G15" s="77">
        <v>254</v>
      </c>
      <c r="H15" s="136">
        <v>5.1900286064568864</v>
      </c>
    </row>
    <row r="16" spans="1:9" ht="20" customHeight="1" x14ac:dyDescent="0.2">
      <c r="B16" s="118" t="s">
        <v>178</v>
      </c>
      <c r="C16" s="77">
        <v>585</v>
      </c>
      <c r="D16" s="136">
        <v>1.5575079872204471</v>
      </c>
      <c r="E16" s="64"/>
      <c r="F16" s="118" t="s">
        <v>177</v>
      </c>
      <c r="G16" s="77">
        <v>250</v>
      </c>
      <c r="H16" s="136">
        <v>5.1082958724969352</v>
      </c>
    </row>
    <row r="17" spans="2:8" ht="20" customHeight="1" x14ac:dyDescent="0.2">
      <c r="B17" s="118" t="s">
        <v>166</v>
      </c>
      <c r="C17" s="77">
        <v>550</v>
      </c>
      <c r="D17" s="136">
        <v>1.4643237486687966</v>
      </c>
      <c r="E17" s="64"/>
      <c r="F17" s="118" t="s">
        <v>178</v>
      </c>
      <c r="G17" s="77">
        <v>153</v>
      </c>
      <c r="H17" s="136">
        <v>3.126277073968124</v>
      </c>
    </row>
    <row r="18" spans="2:8" ht="20" customHeight="1" x14ac:dyDescent="0.2">
      <c r="B18" s="118" t="s">
        <v>181</v>
      </c>
      <c r="C18" s="77">
        <v>403</v>
      </c>
      <c r="D18" s="136">
        <v>1.0729499467518637</v>
      </c>
      <c r="E18" s="64"/>
      <c r="F18" s="118" t="s">
        <v>163</v>
      </c>
      <c r="G18" s="77">
        <v>93</v>
      </c>
      <c r="H18" s="136">
        <v>1.90028606456886</v>
      </c>
    </row>
    <row r="19" spans="2:8" ht="20" customHeight="1" x14ac:dyDescent="0.2">
      <c r="B19" s="118" t="s">
        <v>125</v>
      </c>
      <c r="C19" s="77">
        <v>351</v>
      </c>
      <c r="D19" s="136">
        <v>0.93450479233226846</v>
      </c>
      <c r="E19" s="64"/>
      <c r="F19" s="118" t="s">
        <v>165</v>
      </c>
      <c r="G19" s="77">
        <v>88</v>
      </c>
      <c r="H19" s="136">
        <v>1.7981201471189212</v>
      </c>
    </row>
    <row r="20" spans="2:8" ht="20" customHeight="1" x14ac:dyDescent="0.2">
      <c r="B20" s="118" t="s">
        <v>168</v>
      </c>
      <c r="C20" s="77">
        <v>289</v>
      </c>
      <c r="D20" s="136">
        <v>0.76943556975505856</v>
      </c>
      <c r="E20" s="64"/>
      <c r="F20" s="118" t="s">
        <v>126</v>
      </c>
      <c r="G20" s="77">
        <v>36</v>
      </c>
      <c r="H20" s="136">
        <v>0.7355946056395587</v>
      </c>
    </row>
    <row r="21" spans="2:8" ht="20" customHeight="1" x14ac:dyDescent="0.2">
      <c r="B21" s="118" t="s">
        <v>124</v>
      </c>
      <c r="C21" s="77">
        <v>260</v>
      </c>
      <c r="D21" s="136">
        <v>0.69222577209797653</v>
      </c>
      <c r="E21" s="64"/>
      <c r="F21" s="118" t="s">
        <v>167</v>
      </c>
      <c r="G21" s="77">
        <v>33</v>
      </c>
      <c r="H21" s="136">
        <v>0.67429505516959543</v>
      </c>
    </row>
    <row r="22" spans="2:8" ht="20" customHeight="1" x14ac:dyDescent="0.2">
      <c r="B22" s="118" t="s">
        <v>171</v>
      </c>
      <c r="C22" s="77">
        <v>70</v>
      </c>
      <c r="D22" s="136">
        <v>0.1863684771033014</v>
      </c>
      <c r="E22" s="64"/>
      <c r="F22" s="119" t="s">
        <v>162</v>
      </c>
      <c r="G22" s="120">
        <v>790</v>
      </c>
      <c r="H22" s="144">
        <v>16.142214957090314</v>
      </c>
    </row>
    <row r="23" spans="2:8" ht="20" customHeight="1" x14ac:dyDescent="0.2">
      <c r="B23" s="119" t="s">
        <v>160</v>
      </c>
      <c r="C23" s="120">
        <v>6475</v>
      </c>
      <c r="D23" s="144">
        <v>17.239084132055378</v>
      </c>
      <c r="E23" s="64"/>
      <c r="F23" s="118" t="s">
        <v>166</v>
      </c>
      <c r="G23" s="77">
        <v>290</v>
      </c>
      <c r="H23" s="136">
        <v>5.9256232120964443</v>
      </c>
    </row>
    <row r="24" spans="2:8" ht="20" customHeight="1" x14ac:dyDescent="0.2">
      <c r="B24" s="118" t="s">
        <v>161</v>
      </c>
      <c r="C24" s="77">
        <v>6267</v>
      </c>
      <c r="D24" s="136">
        <v>16.685303514376997</v>
      </c>
      <c r="E24" s="64"/>
      <c r="F24" s="118" t="s">
        <v>163</v>
      </c>
      <c r="G24" s="77">
        <v>198</v>
      </c>
      <c r="H24" s="136">
        <v>4.0457703310175726</v>
      </c>
    </row>
    <row r="25" spans="2:8" ht="20" customHeight="1" x14ac:dyDescent="0.2">
      <c r="B25" s="118" t="s">
        <v>170</v>
      </c>
      <c r="C25" s="77">
        <v>89</v>
      </c>
      <c r="D25" s="136">
        <v>0.23695420660276889</v>
      </c>
      <c r="E25" s="64"/>
      <c r="F25" s="118" t="s">
        <v>168</v>
      </c>
      <c r="G25" s="77">
        <v>151</v>
      </c>
      <c r="H25" s="136">
        <v>3.0854107069881489</v>
      </c>
    </row>
    <row r="26" spans="2:8" ht="20" customHeight="1" x14ac:dyDescent="0.2">
      <c r="B26" s="118" t="s">
        <v>171</v>
      </c>
      <c r="C26" s="77">
        <v>60</v>
      </c>
      <c r="D26" s="136">
        <v>0.15974440894568689</v>
      </c>
      <c r="E26" s="64"/>
      <c r="F26" s="118" t="s">
        <v>126</v>
      </c>
      <c r="G26" s="77">
        <v>68</v>
      </c>
      <c r="H26" s="136">
        <v>1.3894564773191664</v>
      </c>
    </row>
    <row r="27" spans="2:8" ht="20" customHeight="1" x14ac:dyDescent="0.2">
      <c r="B27" s="118" t="s">
        <v>155</v>
      </c>
      <c r="C27" s="77">
        <v>59</v>
      </c>
      <c r="D27" s="136">
        <v>0.15708200212992546</v>
      </c>
      <c r="E27" s="64"/>
      <c r="F27" s="118" t="s">
        <v>124</v>
      </c>
      <c r="G27" s="77">
        <v>60</v>
      </c>
      <c r="H27" s="136">
        <v>1.2259910093992643</v>
      </c>
    </row>
    <row r="28" spans="2:8" ht="20" customHeight="1" x14ac:dyDescent="0.2">
      <c r="B28" s="119" t="s">
        <v>162</v>
      </c>
      <c r="C28" s="120">
        <v>5535</v>
      </c>
      <c r="D28" s="144">
        <v>14.736421725239618</v>
      </c>
      <c r="E28" s="64"/>
      <c r="F28" s="118" t="s">
        <v>171</v>
      </c>
      <c r="G28" s="77">
        <v>18</v>
      </c>
      <c r="H28" s="136">
        <v>0.36779730281977935</v>
      </c>
    </row>
    <row r="29" spans="2:8" ht="20" customHeight="1" x14ac:dyDescent="0.2">
      <c r="B29" s="118" t="s">
        <v>126</v>
      </c>
      <c r="C29" s="77">
        <v>1298</v>
      </c>
      <c r="D29" s="136">
        <v>3.45580404685836</v>
      </c>
      <c r="E29" s="64"/>
      <c r="F29" s="118" t="s">
        <v>157</v>
      </c>
      <c r="G29" s="77">
        <v>5</v>
      </c>
      <c r="H29" s="136">
        <v>0.10216591744993871</v>
      </c>
    </row>
    <row r="30" spans="2:8" ht="20" customHeight="1" x14ac:dyDescent="0.2">
      <c r="B30" s="118" t="s">
        <v>168</v>
      </c>
      <c r="C30" s="77">
        <v>1288</v>
      </c>
      <c r="D30" s="136">
        <v>3.4291799787007458</v>
      </c>
      <c r="E30" s="64"/>
      <c r="F30" s="119" t="s">
        <v>160</v>
      </c>
      <c r="G30" s="120">
        <v>310</v>
      </c>
      <c r="H30" s="144">
        <v>6.3342868818961993</v>
      </c>
    </row>
    <row r="31" spans="2:8" ht="20" customHeight="1" x14ac:dyDescent="0.2">
      <c r="B31" s="118" t="s">
        <v>124</v>
      </c>
      <c r="C31" s="77">
        <v>705</v>
      </c>
      <c r="D31" s="136">
        <v>1.8769968051118211</v>
      </c>
      <c r="E31" s="64"/>
      <c r="F31" s="118" t="s">
        <v>176</v>
      </c>
      <c r="G31" s="77">
        <v>74</v>
      </c>
      <c r="H31" s="136">
        <v>1.5120555782590928</v>
      </c>
    </row>
    <row r="32" spans="2:8" ht="20" customHeight="1" x14ac:dyDescent="0.2">
      <c r="B32" s="118" t="s">
        <v>163</v>
      </c>
      <c r="C32" s="77">
        <v>623</v>
      </c>
      <c r="D32" s="136">
        <v>1.6586794462193823</v>
      </c>
      <c r="E32" s="64"/>
      <c r="F32" s="118" t="s">
        <v>177</v>
      </c>
      <c r="G32" s="77">
        <v>47</v>
      </c>
      <c r="H32" s="136">
        <v>0.96035962402942388</v>
      </c>
    </row>
    <row r="33" spans="2:8" ht="20" customHeight="1" x14ac:dyDescent="0.2">
      <c r="B33" s="118" t="s">
        <v>166</v>
      </c>
      <c r="C33" s="77">
        <v>510</v>
      </c>
      <c r="D33" s="136">
        <v>1.3578274760383386</v>
      </c>
      <c r="E33" s="64"/>
      <c r="F33" s="118" t="s">
        <v>173</v>
      </c>
      <c r="G33" s="77">
        <v>45</v>
      </c>
      <c r="H33" s="136">
        <v>0.91949325704944829</v>
      </c>
    </row>
    <row r="34" spans="2:8" ht="20" customHeight="1" x14ac:dyDescent="0.2">
      <c r="B34" s="118" t="s">
        <v>170</v>
      </c>
      <c r="C34" s="77">
        <v>461</v>
      </c>
      <c r="D34" s="136">
        <v>1.2273695420660278</v>
      </c>
      <c r="E34" s="64"/>
      <c r="F34" s="118" t="s">
        <v>150</v>
      </c>
      <c r="G34" s="77">
        <v>42</v>
      </c>
      <c r="H34" s="136">
        <v>0.85819370657948502</v>
      </c>
    </row>
    <row r="35" spans="2:8" ht="20" customHeight="1" x14ac:dyDescent="0.2">
      <c r="B35" s="118" t="s">
        <v>165</v>
      </c>
      <c r="C35" s="77">
        <v>220</v>
      </c>
      <c r="D35" s="136">
        <v>0.58572949946751862</v>
      </c>
      <c r="E35" s="64"/>
      <c r="F35" s="118" t="s">
        <v>178</v>
      </c>
      <c r="G35" s="77">
        <v>34</v>
      </c>
      <c r="H35" s="136">
        <v>0.69472823865958322</v>
      </c>
    </row>
    <row r="36" spans="2:8" ht="20" customHeight="1" x14ac:dyDescent="0.2">
      <c r="B36" s="118" t="s">
        <v>167</v>
      </c>
      <c r="C36" s="77">
        <v>148</v>
      </c>
      <c r="D36" s="136">
        <v>0.39403620873269435</v>
      </c>
      <c r="E36" s="64"/>
      <c r="F36" s="118" t="s">
        <v>161</v>
      </c>
      <c r="G36" s="77">
        <v>26</v>
      </c>
      <c r="H36" s="136">
        <v>0.5312627707396812</v>
      </c>
    </row>
    <row r="37" spans="2:8" ht="20" customHeight="1" x14ac:dyDescent="0.2">
      <c r="B37" s="118" t="s">
        <v>174</v>
      </c>
      <c r="C37" s="77">
        <v>78</v>
      </c>
      <c r="D37" s="136">
        <v>0.20766773162939298</v>
      </c>
      <c r="E37" s="64"/>
      <c r="F37" s="118" t="s">
        <v>163</v>
      </c>
      <c r="G37" s="77">
        <v>22</v>
      </c>
      <c r="H37" s="136">
        <v>0.4495300367797303</v>
      </c>
    </row>
    <row r="38" spans="2:8" ht="20" customHeight="1" x14ac:dyDescent="0.2">
      <c r="B38" s="118" t="s">
        <v>172</v>
      </c>
      <c r="C38" s="77">
        <v>69</v>
      </c>
      <c r="D38" s="136">
        <v>0.18370607028753994</v>
      </c>
      <c r="E38" s="64"/>
      <c r="F38" s="118" t="s">
        <v>158</v>
      </c>
      <c r="G38" s="77">
        <v>20</v>
      </c>
      <c r="H38" s="136">
        <v>0.40866366979975483</v>
      </c>
    </row>
    <row r="39" spans="2:8" ht="20" customHeight="1" x14ac:dyDescent="0.2">
      <c r="B39" s="118" t="s">
        <v>157</v>
      </c>
      <c r="C39" s="77">
        <v>47</v>
      </c>
      <c r="D39" s="136">
        <v>0.12513312034078808</v>
      </c>
      <c r="E39" s="64"/>
      <c r="F39" s="119" t="s">
        <v>184</v>
      </c>
      <c r="G39" s="120">
        <v>85</v>
      </c>
      <c r="H39" s="144">
        <v>1.736820596648958</v>
      </c>
    </row>
    <row r="40" spans="2:8" ht="20" customHeight="1" x14ac:dyDescent="0.2">
      <c r="B40" s="118" t="s">
        <v>164</v>
      </c>
      <c r="C40" s="77">
        <v>36</v>
      </c>
      <c r="D40" s="136">
        <v>9.5846645367412137E-2</v>
      </c>
      <c r="E40" s="64"/>
      <c r="F40" s="118" t="s">
        <v>166</v>
      </c>
      <c r="G40" s="77">
        <v>85</v>
      </c>
      <c r="H40" s="136">
        <v>1.736820596648958</v>
      </c>
    </row>
    <row r="41" spans="2:8" ht="20" customHeight="1" x14ac:dyDescent="0.2">
      <c r="B41" s="118" t="s">
        <v>169</v>
      </c>
      <c r="C41" s="77">
        <v>34</v>
      </c>
      <c r="D41" s="136">
        <v>9.0521831735889249E-2</v>
      </c>
      <c r="E41" s="64"/>
      <c r="F41" s="119" t="s">
        <v>152</v>
      </c>
      <c r="G41" s="120">
        <v>54</v>
      </c>
      <c r="H41" s="144">
        <v>1.103391908459338</v>
      </c>
    </row>
    <row r="42" spans="2:8" ht="20" customHeight="1" x14ac:dyDescent="0.2">
      <c r="B42" s="118" t="s">
        <v>171</v>
      </c>
      <c r="C42" s="77">
        <v>18</v>
      </c>
      <c r="D42" s="136">
        <v>4.7923322683706068E-2</v>
      </c>
      <c r="E42" s="64"/>
      <c r="F42" s="118" t="s">
        <v>150</v>
      </c>
      <c r="G42" s="77">
        <v>32</v>
      </c>
      <c r="H42" s="136">
        <v>0.65386187167960763</v>
      </c>
    </row>
    <row r="43" spans="2:8" ht="20" customHeight="1" x14ac:dyDescent="0.2">
      <c r="B43" s="119" t="s">
        <v>159</v>
      </c>
      <c r="C43" s="120">
        <v>2411</v>
      </c>
      <c r="D43" s="144">
        <v>6.4190628328008525</v>
      </c>
      <c r="E43" s="64"/>
      <c r="F43" s="118" t="s">
        <v>180</v>
      </c>
      <c r="G43" s="77">
        <v>22</v>
      </c>
      <c r="H43" s="136">
        <v>0.4495300367797303</v>
      </c>
    </row>
    <row r="44" spans="2:8" ht="20" customHeight="1" x14ac:dyDescent="0.2">
      <c r="B44" s="118" t="s">
        <v>150</v>
      </c>
      <c r="C44" s="77">
        <v>2340</v>
      </c>
      <c r="D44" s="136">
        <v>6.2300319488817886</v>
      </c>
      <c r="E44" s="64"/>
      <c r="F44" s="102" t="s">
        <v>4</v>
      </c>
      <c r="G44" s="103">
        <v>4894</v>
      </c>
      <c r="H44" s="141">
        <v>100</v>
      </c>
    </row>
    <row r="45" spans="2:8" ht="20" customHeight="1" x14ac:dyDescent="0.2">
      <c r="B45" s="118" t="s">
        <v>177</v>
      </c>
      <c r="C45" s="77">
        <v>71</v>
      </c>
      <c r="D45" s="136">
        <v>0.18903088391906284</v>
      </c>
      <c r="E45" s="64"/>
      <c r="F45" s="64"/>
      <c r="G45" s="64"/>
      <c r="H45" s="64"/>
    </row>
    <row r="46" spans="2:8" ht="20" customHeight="1" x14ac:dyDescent="0.2">
      <c r="B46" s="119" t="s">
        <v>183</v>
      </c>
      <c r="C46" s="120">
        <v>2114</v>
      </c>
      <c r="D46" s="144">
        <v>5.6283280085197021</v>
      </c>
      <c r="E46" s="64"/>
      <c r="F46" s="64"/>
      <c r="G46" s="64"/>
      <c r="H46" s="64"/>
    </row>
    <row r="47" spans="2:8" ht="20" customHeight="1" x14ac:dyDescent="0.2">
      <c r="B47" s="118" t="s">
        <v>177</v>
      </c>
      <c r="C47" s="77">
        <v>746</v>
      </c>
      <c r="D47" s="136">
        <v>1.9861554845580405</v>
      </c>
      <c r="E47" s="64"/>
      <c r="F47" s="64"/>
      <c r="G47" s="64"/>
      <c r="H47" s="64"/>
    </row>
    <row r="48" spans="2:8" ht="20" customHeight="1" x14ac:dyDescent="0.2">
      <c r="B48" s="118" t="s">
        <v>176</v>
      </c>
      <c r="C48" s="77">
        <v>533</v>
      </c>
      <c r="D48" s="136">
        <v>1.4190628328008521</v>
      </c>
      <c r="E48" s="64"/>
      <c r="F48" s="64"/>
      <c r="G48" s="64"/>
      <c r="H48" s="64"/>
    </row>
    <row r="49" spans="2:8" ht="20" customHeight="1" x14ac:dyDescent="0.2">
      <c r="B49" s="118" t="s">
        <v>178</v>
      </c>
      <c r="C49" s="77">
        <v>304</v>
      </c>
      <c r="D49" s="136">
        <v>0.80937167199148019</v>
      </c>
      <c r="E49" s="64"/>
      <c r="F49" s="64"/>
      <c r="G49" s="64"/>
      <c r="H49" s="64"/>
    </row>
    <row r="50" spans="2:8" ht="20" customHeight="1" x14ac:dyDescent="0.2">
      <c r="B50" s="118" t="s">
        <v>161</v>
      </c>
      <c r="C50" s="77">
        <v>295</v>
      </c>
      <c r="D50" s="136">
        <v>0.78541001064962734</v>
      </c>
      <c r="E50" s="64"/>
      <c r="F50" s="64"/>
      <c r="G50" s="64"/>
      <c r="H50" s="64"/>
    </row>
    <row r="51" spans="2:8" ht="20" customHeight="1" x14ac:dyDescent="0.2">
      <c r="B51" s="118" t="s">
        <v>165</v>
      </c>
      <c r="C51" s="77">
        <v>189</v>
      </c>
      <c r="D51" s="136">
        <v>0.50319488817891367</v>
      </c>
      <c r="E51" s="64"/>
      <c r="F51" s="64"/>
      <c r="G51" s="64"/>
      <c r="H51" s="64"/>
    </row>
    <row r="52" spans="2:8" ht="20" customHeight="1" x14ac:dyDescent="0.2">
      <c r="B52" s="118" t="s">
        <v>126</v>
      </c>
      <c r="C52" s="77">
        <v>47</v>
      </c>
      <c r="D52" s="136">
        <v>0.12513312034078808</v>
      </c>
      <c r="E52" s="64"/>
      <c r="F52" s="64"/>
      <c r="G52" s="64"/>
      <c r="H52" s="64"/>
    </row>
    <row r="53" spans="2:8" ht="20" customHeight="1" x14ac:dyDescent="0.2">
      <c r="B53" s="119" t="s">
        <v>152</v>
      </c>
      <c r="C53" s="120">
        <v>700</v>
      </c>
      <c r="D53" s="144">
        <v>1.863684771033014</v>
      </c>
      <c r="E53" s="64"/>
      <c r="F53" s="64"/>
      <c r="G53" s="64"/>
      <c r="H53" s="64"/>
    </row>
    <row r="54" spans="2:8" ht="20" customHeight="1" x14ac:dyDescent="0.2">
      <c r="B54" s="118" t="s">
        <v>150</v>
      </c>
      <c r="C54" s="77">
        <v>403</v>
      </c>
      <c r="D54" s="136">
        <v>1.0729499467518637</v>
      </c>
      <c r="E54" s="64"/>
      <c r="F54" s="64"/>
      <c r="G54" s="64"/>
      <c r="H54" s="64"/>
    </row>
    <row r="55" spans="2:8" ht="20" customHeight="1" x14ac:dyDescent="0.2">
      <c r="B55" s="118" t="s">
        <v>156</v>
      </c>
      <c r="C55" s="77">
        <v>125</v>
      </c>
      <c r="D55" s="136">
        <v>0.33280085197018106</v>
      </c>
      <c r="E55" s="64"/>
      <c r="F55" s="64"/>
      <c r="G55" s="64"/>
      <c r="H55" s="64"/>
    </row>
    <row r="56" spans="2:8" ht="20" customHeight="1" x14ac:dyDescent="0.2">
      <c r="B56" s="118" t="s">
        <v>151</v>
      </c>
      <c r="C56" s="77">
        <v>55</v>
      </c>
      <c r="D56" s="136">
        <v>0.14643237486687966</v>
      </c>
      <c r="E56" s="64"/>
      <c r="F56" s="64"/>
      <c r="G56" s="64"/>
      <c r="H56" s="64"/>
    </row>
    <row r="57" spans="2:8" ht="20" customHeight="1" x14ac:dyDescent="0.2">
      <c r="B57" s="118" t="s">
        <v>153</v>
      </c>
      <c r="C57" s="77">
        <v>42</v>
      </c>
      <c r="D57" s="136">
        <v>0.11182108626198084</v>
      </c>
      <c r="E57" s="64"/>
      <c r="F57" s="64"/>
      <c r="G57" s="64"/>
      <c r="H57" s="64"/>
    </row>
    <row r="58" spans="2:8" ht="20" customHeight="1" x14ac:dyDescent="0.2">
      <c r="B58" s="118" t="s">
        <v>155</v>
      </c>
      <c r="C58" s="77">
        <v>39</v>
      </c>
      <c r="D58" s="136">
        <v>0.10383386581469649</v>
      </c>
      <c r="E58" s="64"/>
      <c r="F58" s="64"/>
      <c r="G58" s="64"/>
      <c r="H58" s="64"/>
    </row>
    <row r="59" spans="2:8" ht="20" customHeight="1" x14ac:dyDescent="0.2">
      <c r="B59" s="118" t="s">
        <v>154</v>
      </c>
      <c r="C59" s="77">
        <v>36</v>
      </c>
      <c r="D59" s="136">
        <v>9.5846645367412137E-2</v>
      </c>
      <c r="E59" s="64"/>
      <c r="F59" s="64"/>
      <c r="G59" s="64"/>
      <c r="H59" s="64"/>
    </row>
    <row r="60" spans="2:8" ht="20" customHeight="1" x14ac:dyDescent="0.2">
      <c r="B60" s="119" t="s">
        <v>184</v>
      </c>
      <c r="C60" s="120">
        <v>448</v>
      </c>
      <c r="D60" s="144">
        <v>1.1927582534611287</v>
      </c>
      <c r="E60" s="64"/>
      <c r="F60" s="64"/>
      <c r="G60" s="64"/>
      <c r="H60" s="64"/>
    </row>
    <row r="61" spans="2:8" ht="20" customHeight="1" x14ac:dyDescent="0.2">
      <c r="B61" s="118" t="s">
        <v>126</v>
      </c>
      <c r="C61" s="77">
        <v>173</v>
      </c>
      <c r="D61" s="136">
        <v>0.46059637912673052</v>
      </c>
      <c r="E61" s="64"/>
      <c r="F61" s="64"/>
      <c r="G61" s="64"/>
      <c r="H61" s="64"/>
    </row>
    <row r="62" spans="2:8" ht="20" customHeight="1" x14ac:dyDescent="0.2">
      <c r="B62" s="118" t="s">
        <v>178</v>
      </c>
      <c r="C62" s="77">
        <v>81</v>
      </c>
      <c r="D62" s="136">
        <v>0.21565495207667731</v>
      </c>
      <c r="E62" s="64"/>
      <c r="F62" s="64"/>
      <c r="G62" s="64"/>
      <c r="H62" s="64"/>
    </row>
    <row r="63" spans="2:8" ht="20" customHeight="1" x14ac:dyDescent="0.2">
      <c r="B63" s="118" t="s">
        <v>170</v>
      </c>
      <c r="C63" s="77">
        <v>79</v>
      </c>
      <c r="D63" s="136">
        <v>0.21033013844515441</v>
      </c>
      <c r="E63" s="64"/>
      <c r="F63" s="64"/>
      <c r="G63" s="64"/>
      <c r="H63" s="64"/>
    </row>
    <row r="64" spans="2:8" ht="20" customHeight="1" x14ac:dyDescent="0.2">
      <c r="B64" s="118" t="s">
        <v>179</v>
      </c>
      <c r="C64" s="77">
        <v>74</v>
      </c>
      <c r="D64" s="136">
        <v>0.19701810436634717</v>
      </c>
      <c r="E64" s="64"/>
      <c r="F64" s="64"/>
      <c r="G64" s="64"/>
      <c r="H64" s="64"/>
    </row>
    <row r="65" spans="2:9" ht="20" customHeight="1" x14ac:dyDescent="0.2">
      <c r="B65" s="118" t="s">
        <v>166</v>
      </c>
      <c r="C65" s="77">
        <v>41</v>
      </c>
      <c r="D65" s="136">
        <v>0.10915867944621938</v>
      </c>
      <c r="E65" s="64"/>
      <c r="F65" s="64"/>
      <c r="G65" s="64"/>
      <c r="H65" s="64"/>
    </row>
    <row r="66" spans="2:9" ht="20" customHeight="1" x14ac:dyDescent="0.2">
      <c r="B66" s="119" t="s">
        <v>185</v>
      </c>
      <c r="C66" s="120">
        <v>62</v>
      </c>
      <c r="D66" s="144">
        <v>0.1650692225772098</v>
      </c>
      <c r="E66" s="64"/>
      <c r="F66" s="64"/>
      <c r="G66" s="64"/>
      <c r="H66" s="64"/>
    </row>
    <row r="67" spans="2:9" ht="20" customHeight="1" x14ac:dyDescent="0.2">
      <c r="B67" s="118" t="s">
        <v>177</v>
      </c>
      <c r="C67" s="77">
        <v>62</v>
      </c>
      <c r="D67" s="136">
        <v>0.1650692225772098</v>
      </c>
      <c r="E67" s="64"/>
      <c r="F67" s="64"/>
      <c r="G67" s="64"/>
      <c r="H67" s="64"/>
    </row>
    <row r="68" spans="2:9" ht="20" customHeight="1" x14ac:dyDescent="0.2">
      <c r="B68" s="102" t="s">
        <v>4</v>
      </c>
      <c r="C68" s="103">
        <v>37560</v>
      </c>
      <c r="D68" s="141">
        <v>100</v>
      </c>
      <c r="E68" s="64"/>
      <c r="F68" s="64"/>
      <c r="G68" s="64"/>
      <c r="H68" s="64"/>
    </row>
    <row r="69" spans="2:9" x14ac:dyDescent="0.2">
      <c r="B69" s="263" t="s">
        <v>92</v>
      </c>
      <c r="C69" s="263"/>
      <c r="D69" s="263"/>
      <c r="E69" s="263"/>
      <c r="F69" s="263"/>
      <c r="G69" s="263"/>
      <c r="H69" s="263"/>
      <c r="I69" s="263"/>
    </row>
  </sheetData>
  <sheetProtection algorithmName="SHA-512" hashValue="6vJxniroK65RUMMOstlNOdcCHR4kMMI7swDatMH+9BgEbitXy77VQFigesmR/tvKnmu+dnFplt0ljje5e7L0Rw==" saltValue="/F8jbJng082iOxUokY8f8w==" spinCount="100000" sheet="1" objects="1" scenarios="1"/>
  <sortState xmlns:xlrd2="http://schemas.microsoft.com/office/spreadsheetml/2017/richdata2" ref="F31:H38">
    <sortCondition descending="1" ref="G31:G38"/>
  </sortState>
  <mergeCells count="10">
    <mergeCell ref="B1:I1"/>
    <mergeCell ref="B69:I69"/>
    <mergeCell ref="F3:F6"/>
    <mergeCell ref="C4:D4"/>
    <mergeCell ref="C5:D5"/>
    <mergeCell ref="G4:H4"/>
    <mergeCell ref="G5:H5"/>
    <mergeCell ref="C3:D3"/>
    <mergeCell ref="G3:H3"/>
    <mergeCell ref="B3:B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0"/>
  <dimension ref="A1:I69"/>
  <sheetViews>
    <sheetView showGridLines="0" zoomScaleNormal="100" workbookViewId="0">
      <selection sqref="A1:XFD1048576"/>
    </sheetView>
  </sheetViews>
  <sheetFormatPr baseColWidth="10" defaultColWidth="0" defaultRowHeight="15" zeroHeight="1" x14ac:dyDescent="0.2"/>
  <cols>
    <col min="1" max="1" width="4.6640625" style="4" customWidth="1"/>
    <col min="2" max="2" width="38.1640625" style="4" bestFit="1" customWidth="1"/>
    <col min="3" max="3" width="18.33203125" style="4" customWidth="1"/>
    <col min="4" max="4" width="13.5" style="4" customWidth="1"/>
    <col min="5" max="5" width="4.6640625" style="4" customWidth="1"/>
    <col min="6" max="6" width="38.1640625" style="4" customWidth="1"/>
    <col min="7" max="7" width="18.33203125" style="4" customWidth="1"/>
    <col min="8" max="8" width="13.5" style="4" customWidth="1"/>
    <col min="9" max="9" width="6.1640625" style="4" customWidth="1"/>
    <col min="10" max="16384" width="11.5" style="4" hidden="1"/>
  </cols>
  <sheetData>
    <row r="1" spans="1:9" ht="100" customHeight="1" x14ac:dyDescent="0.2">
      <c r="A1" s="243"/>
      <c r="B1" s="272" t="s">
        <v>306</v>
      </c>
      <c r="C1" s="272"/>
      <c r="D1" s="272"/>
      <c r="E1" s="272"/>
      <c r="F1" s="272"/>
      <c r="G1" s="272"/>
      <c r="H1" s="272"/>
      <c r="I1" s="272"/>
    </row>
    <row r="2" spans="1:9" ht="19.75" customHeight="1" x14ac:dyDescent="0.2">
      <c r="A2" s="113"/>
      <c r="B2" s="112"/>
      <c r="C2" s="112"/>
      <c r="D2" s="112"/>
      <c r="E2" s="112"/>
    </row>
    <row r="3" spans="1:9" ht="27" customHeight="1" x14ac:dyDescent="0.2">
      <c r="B3" s="274" t="s">
        <v>307</v>
      </c>
      <c r="C3" s="286" t="s">
        <v>289</v>
      </c>
      <c r="D3" s="287"/>
      <c r="E3" s="99"/>
      <c r="F3" s="274" t="s">
        <v>307</v>
      </c>
      <c r="G3" s="286" t="s">
        <v>290</v>
      </c>
      <c r="H3" s="287"/>
    </row>
    <row r="4" spans="1:9" ht="20" customHeight="1" x14ac:dyDescent="0.2">
      <c r="B4" s="274"/>
      <c r="C4" s="274" t="s">
        <v>291</v>
      </c>
      <c r="D4" s="274"/>
      <c r="F4" s="274"/>
      <c r="G4" s="274" t="s">
        <v>291</v>
      </c>
      <c r="H4" s="274"/>
    </row>
    <row r="5" spans="1:9" ht="20" customHeight="1" x14ac:dyDescent="0.2">
      <c r="B5" s="274"/>
      <c r="C5" s="274" t="s">
        <v>194</v>
      </c>
      <c r="D5" s="274"/>
      <c r="F5" s="274"/>
      <c r="G5" s="274" t="s">
        <v>194</v>
      </c>
      <c r="H5" s="274"/>
    </row>
    <row r="6" spans="1:9" ht="20" customHeight="1" x14ac:dyDescent="0.2">
      <c r="B6" s="274"/>
      <c r="C6" s="244" t="s">
        <v>139</v>
      </c>
      <c r="D6" s="244" t="s">
        <v>7</v>
      </c>
      <c r="F6" s="274"/>
      <c r="G6" s="244" t="s">
        <v>139</v>
      </c>
      <c r="H6" s="244" t="s">
        <v>7</v>
      </c>
    </row>
    <row r="7" spans="1:9" ht="20" customHeight="1" x14ac:dyDescent="0.2">
      <c r="B7" s="202" t="s">
        <v>175</v>
      </c>
      <c r="C7" s="203">
        <v>56</v>
      </c>
      <c r="D7" s="143">
        <v>38.095238095238095</v>
      </c>
      <c r="F7" s="202" t="s">
        <v>160</v>
      </c>
      <c r="G7" s="203">
        <v>12</v>
      </c>
      <c r="H7" s="199">
        <v>33.333333333333329</v>
      </c>
    </row>
    <row r="8" spans="1:9" ht="20" customHeight="1" x14ac:dyDescent="0.2">
      <c r="B8" s="204" t="s">
        <v>124</v>
      </c>
      <c r="C8" s="205">
        <v>1</v>
      </c>
      <c r="D8" s="142">
        <v>0.68027210884353739</v>
      </c>
      <c r="F8" s="204" t="s">
        <v>150</v>
      </c>
      <c r="G8" s="205">
        <v>1</v>
      </c>
      <c r="H8" s="200">
        <v>2.7777777777777777</v>
      </c>
    </row>
    <row r="9" spans="1:9" ht="20" customHeight="1" x14ac:dyDescent="0.2">
      <c r="B9" s="204" t="s">
        <v>178</v>
      </c>
      <c r="C9" s="205">
        <v>1</v>
      </c>
      <c r="D9" s="142">
        <v>0.68027210884353739</v>
      </c>
      <c r="F9" s="204" t="s">
        <v>158</v>
      </c>
      <c r="G9" s="205">
        <v>1</v>
      </c>
      <c r="H9" s="200">
        <v>2.7777777777777777</v>
      </c>
    </row>
    <row r="10" spans="1:9" ht="20" customHeight="1" x14ac:dyDescent="0.2">
      <c r="B10" s="204" t="s">
        <v>180</v>
      </c>
      <c r="C10" s="205">
        <v>1</v>
      </c>
      <c r="D10" s="142">
        <v>0.68027210884353739</v>
      </c>
      <c r="F10" s="204" t="s">
        <v>163</v>
      </c>
      <c r="G10" s="205">
        <v>1</v>
      </c>
      <c r="H10" s="200">
        <v>2.7777777777777777</v>
      </c>
    </row>
    <row r="11" spans="1:9" ht="20" customHeight="1" x14ac:dyDescent="0.2">
      <c r="B11" s="204" t="s">
        <v>177</v>
      </c>
      <c r="C11" s="205">
        <v>7</v>
      </c>
      <c r="D11" s="142">
        <v>4.7619047619047619</v>
      </c>
      <c r="F11" s="204" t="s">
        <v>178</v>
      </c>
      <c r="G11" s="205">
        <v>2</v>
      </c>
      <c r="H11" s="200">
        <v>5.5555555555555554</v>
      </c>
    </row>
    <row r="12" spans="1:9" ht="20" customHeight="1" x14ac:dyDescent="0.2">
      <c r="B12" s="204" t="s">
        <v>182</v>
      </c>
      <c r="C12" s="205">
        <v>15</v>
      </c>
      <c r="D12" s="142">
        <v>10.204081632653061</v>
      </c>
      <c r="F12" s="204" t="s">
        <v>173</v>
      </c>
      <c r="G12" s="205">
        <v>1</v>
      </c>
      <c r="H12" s="200">
        <v>2.7777777777777777</v>
      </c>
    </row>
    <row r="13" spans="1:9" ht="20" customHeight="1" x14ac:dyDescent="0.2">
      <c r="B13" s="204" t="s">
        <v>171</v>
      </c>
      <c r="C13" s="205">
        <v>1</v>
      </c>
      <c r="D13" s="142">
        <v>0.68027210884353739</v>
      </c>
      <c r="F13" s="204" t="s">
        <v>177</v>
      </c>
      <c r="G13" s="205">
        <v>2</v>
      </c>
      <c r="H13" s="200">
        <v>5.5555555555555554</v>
      </c>
    </row>
    <row r="14" spans="1:9" ht="20" customHeight="1" x14ac:dyDescent="0.2">
      <c r="B14" s="204" t="s">
        <v>157</v>
      </c>
      <c r="C14" s="205">
        <v>3</v>
      </c>
      <c r="D14" s="142">
        <v>2.0408163265306123</v>
      </c>
      <c r="F14" s="204" t="s">
        <v>176</v>
      </c>
      <c r="G14" s="205">
        <v>3</v>
      </c>
      <c r="H14" s="200">
        <v>8.3333333333333321</v>
      </c>
    </row>
    <row r="15" spans="1:9" ht="20" customHeight="1" x14ac:dyDescent="0.2">
      <c r="B15" s="204" t="s">
        <v>165</v>
      </c>
      <c r="C15" s="205">
        <v>6</v>
      </c>
      <c r="D15" s="142">
        <v>4.0816326530612246</v>
      </c>
      <c r="F15" s="204" t="s">
        <v>161</v>
      </c>
      <c r="G15" s="205">
        <v>1</v>
      </c>
      <c r="H15" s="200">
        <v>2.7777777777777777</v>
      </c>
    </row>
    <row r="16" spans="1:9" ht="20" customHeight="1" x14ac:dyDescent="0.2">
      <c r="B16" s="204" t="s">
        <v>181</v>
      </c>
      <c r="C16" s="205">
        <v>3</v>
      </c>
      <c r="D16" s="142">
        <v>2.0408163265306123</v>
      </c>
      <c r="F16" s="202" t="s">
        <v>162</v>
      </c>
      <c r="G16" s="203">
        <v>9</v>
      </c>
      <c r="H16" s="199">
        <v>25</v>
      </c>
    </row>
    <row r="17" spans="2:8" ht="20" customHeight="1" x14ac:dyDescent="0.2">
      <c r="B17" s="204" t="s">
        <v>176</v>
      </c>
      <c r="C17" s="205">
        <v>3</v>
      </c>
      <c r="D17" s="142">
        <v>2.0408163265306123</v>
      </c>
      <c r="F17" s="204" t="s">
        <v>163</v>
      </c>
      <c r="G17" s="205">
        <v>4</v>
      </c>
      <c r="H17" s="200">
        <v>11.111111111111111</v>
      </c>
    </row>
    <row r="18" spans="2:8" ht="20" customHeight="1" x14ac:dyDescent="0.2">
      <c r="B18" s="204" t="s">
        <v>161</v>
      </c>
      <c r="C18" s="205">
        <v>1</v>
      </c>
      <c r="D18" s="142">
        <v>0.68027210884353739</v>
      </c>
      <c r="F18" s="204" t="s">
        <v>124</v>
      </c>
      <c r="G18" s="205">
        <v>1</v>
      </c>
      <c r="H18" s="200">
        <v>2.7777777777777777</v>
      </c>
    </row>
    <row r="19" spans="2:8" ht="20" customHeight="1" x14ac:dyDescent="0.2">
      <c r="B19" s="204" t="s">
        <v>168</v>
      </c>
      <c r="C19" s="205">
        <v>1</v>
      </c>
      <c r="D19" s="142">
        <v>0.68027210884353739</v>
      </c>
      <c r="F19" s="204" t="s">
        <v>126</v>
      </c>
      <c r="G19" s="205">
        <v>2</v>
      </c>
      <c r="H19" s="200">
        <v>5.5555555555555554</v>
      </c>
    </row>
    <row r="20" spans="2:8" ht="20" customHeight="1" x14ac:dyDescent="0.2">
      <c r="B20" s="204" t="s">
        <v>125</v>
      </c>
      <c r="C20" s="205">
        <v>1</v>
      </c>
      <c r="D20" s="142">
        <v>0.68027210884353739</v>
      </c>
      <c r="F20" s="204" t="s">
        <v>168</v>
      </c>
      <c r="G20" s="205">
        <v>1</v>
      </c>
      <c r="H20" s="200">
        <v>2.7777777777777777</v>
      </c>
    </row>
    <row r="21" spans="2:8" ht="20" customHeight="1" x14ac:dyDescent="0.2">
      <c r="B21" s="204" t="s">
        <v>166</v>
      </c>
      <c r="C21" s="205">
        <v>1</v>
      </c>
      <c r="D21" s="142">
        <v>0.68027210884353739</v>
      </c>
      <c r="F21" s="204" t="s">
        <v>166</v>
      </c>
      <c r="G21" s="205">
        <v>1</v>
      </c>
      <c r="H21" s="200">
        <v>2.7777777777777777</v>
      </c>
    </row>
    <row r="22" spans="2:8" ht="20" customHeight="1" x14ac:dyDescent="0.2">
      <c r="B22" s="204" t="s">
        <v>167</v>
      </c>
      <c r="C22" s="205">
        <v>11</v>
      </c>
      <c r="D22" s="142">
        <v>7.4829931972789119</v>
      </c>
      <c r="F22" s="202" t="s">
        <v>175</v>
      </c>
      <c r="G22" s="203">
        <v>5</v>
      </c>
      <c r="H22" s="199">
        <v>13.888888888888889</v>
      </c>
    </row>
    <row r="23" spans="2:8" ht="20" customHeight="1" x14ac:dyDescent="0.2">
      <c r="B23" s="202" t="s">
        <v>162</v>
      </c>
      <c r="C23" s="203">
        <v>29</v>
      </c>
      <c r="D23" s="143">
        <v>19.727891156462583</v>
      </c>
      <c r="F23" s="204" t="s">
        <v>126</v>
      </c>
      <c r="G23" s="205">
        <v>1</v>
      </c>
      <c r="H23" s="200">
        <v>2.7777777777777777</v>
      </c>
    </row>
    <row r="24" spans="2:8" ht="20" customHeight="1" x14ac:dyDescent="0.2">
      <c r="B24" s="204" t="s">
        <v>163</v>
      </c>
      <c r="C24" s="205">
        <v>2</v>
      </c>
      <c r="D24" s="142">
        <v>1.3605442176870748</v>
      </c>
      <c r="F24" s="204" t="s">
        <v>180</v>
      </c>
      <c r="G24" s="205">
        <v>1</v>
      </c>
      <c r="H24" s="200">
        <v>2.7777777777777777</v>
      </c>
    </row>
    <row r="25" spans="2:8" ht="20" customHeight="1" x14ac:dyDescent="0.2">
      <c r="B25" s="204" t="s">
        <v>124</v>
      </c>
      <c r="C25" s="205">
        <v>10</v>
      </c>
      <c r="D25" s="142">
        <v>6.8027210884353746</v>
      </c>
      <c r="F25" s="204" t="s">
        <v>176</v>
      </c>
      <c r="G25" s="205">
        <v>1</v>
      </c>
      <c r="H25" s="200">
        <v>2.7777777777777777</v>
      </c>
    </row>
    <row r="26" spans="2:8" ht="20" customHeight="1" x14ac:dyDescent="0.2">
      <c r="B26" s="204" t="s">
        <v>126</v>
      </c>
      <c r="C26" s="205">
        <v>3</v>
      </c>
      <c r="D26" s="142">
        <v>2.0408163265306123</v>
      </c>
      <c r="F26" s="204" t="s">
        <v>167</v>
      </c>
      <c r="G26" s="205">
        <v>2</v>
      </c>
      <c r="H26" s="200">
        <v>5.5555555555555554</v>
      </c>
    </row>
    <row r="27" spans="2:8" ht="20" customHeight="1" x14ac:dyDescent="0.2">
      <c r="B27" s="204" t="s">
        <v>170</v>
      </c>
      <c r="C27" s="205">
        <v>1</v>
      </c>
      <c r="D27" s="142">
        <v>0.68027210884353739</v>
      </c>
      <c r="F27" s="202" t="s">
        <v>183</v>
      </c>
      <c r="G27" s="203">
        <v>7</v>
      </c>
      <c r="H27" s="199">
        <v>19.444444444444446</v>
      </c>
    </row>
    <row r="28" spans="2:8" ht="20" customHeight="1" x14ac:dyDescent="0.2">
      <c r="B28" s="204" t="s">
        <v>171</v>
      </c>
      <c r="C28" s="205">
        <v>1</v>
      </c>
      <c r="D28" s="142">
        <v>0.68027210884353739</v>
      </c>
      <c r="F28" s="204" t="s">
        <v>163</v>
      </c>
      <c r="G28" s="205">
        <v>1</v>
      </c>
      <c r="H28" s="200">
        <v>2.7777777777777777</v>
      </c>
    </row>
    <row r="29" spans="2:8" ht="20" customHeight="1" x14ac:dyDescent="0.2">
      <c r="B29" s="204" t="s">
        <v>157</v>
      </c>
      <c r="C29" s="205">
        <v>1</v>
      </c>
      <c r="D29" s="142">
        <v>0.68027210884353739</v>
      </c>
      <c r="F29" s="204" t="s">
        <v>126</v>
      </c>
      <c r="G29" s="205">
        <v>1</v>
      </c>
      <c r="H29" s="200">
        <v>2.7777777777777777</v>
      </c>
    </row>
    <row r="30" spans="2:8" ht="20" customHeight="1" x14ac:dyDescent="0.2">
      <c r="B30" s="204" t="s">
        <v>165</v>
      </c>
      <c r="C30" s="205">
        <v>1</v>
      </c>
      <c r="D30" s="142">
        <v>0.68027210884353739</v>
      </c>
      <c r="F30" s="204" t="s">
        <v>177</v>
      </c>
      <c r="G30" s="205">
        <v>1</v>
      </c>
      <c r="H30" s="200">
        <v>2.7777777777777777</v>
      </c>
    </row>
    <row r="31" spans="2:8" ht="20" customHeight="1" x14ac:dyDescent="0.2">
      <c r="B31" s="204" t="s">
        <v>172</v>
      </c>
      <c r="C31" s="205">
        <v>1</v>
      </c>
      <c r="D31" s="142">
        <v>0.68027210884353739</v>
      </c>
      <c r="F31" s="204" t="s">
        <v>176</v>
      </c>
      <c r="G31" s="205">
        <v>3</v>
      </c>
      <c r="H31" s="200">
        <v>8.3333333333333321</v>
      </c>
    </row>
    <row r="32" spans="2:8" ht="20" customHeight="1" x14ac:dyDescent="0.2">
      <c r="B32" s="204" t="s">
        <v>168</v>
      </c>
      <c r="C32" s="205">
        <v>1</v>
      </c>
      <c r="D32" s="142">
        <v>0.68027210884353739</v>
      </c>
      <c r="F32" s="204" t="s">
        <v>167</v>
      </c>
      <c r="G32" s="205">
        <v>1</v>
      </c>
      <c r="H32" s="200">
        <v>2.7777777777777777</v>
      </c>
    </row>
    <row r="33" spans="2:8" ht="20" customHeight="1" x14ac:dyDescent="0.2">
      <c r="B33" s="204" t="s">
        <v>169</v>
      </c>
      <c r="C33" s="205">
        <v>1</v>
      </c>
      <c r="D33" s="142">
        <v>0.68027210884353739</v>
      </c>
      <c r="F33" s="202" t="s">
        <v>184</v>
      </c>
      <c r="G33" s="203">
        <v>2</v>
      </c>
      <c r="H33" s="199">
        <v>5.5555555555555554</v>
      </c>
    </row>
    <row r="34" spans="2:8" ht="20" customHeight="1" x14ac:dyDescent="0.2">
      <c r="B34" s="204" t="s">
        <v>174</v>
      </c>
      <c r="C34" s="205">
        <v>1</v>
      </c>
      <c r="D34" s="142">
        <v>0.68027210884353739</v>
      </c>
      <c r="F34" s="204" t="s">
        <v>166</v>
      </c>
      <c r="G34" s="205">
        <v>2</v>
      </c>
      <c r="H34" s="200">
        <v>5.5555555555555554</v>
      </c>
    </row>
    <row r="35" spans="2:8" ht="20" customHeight="1" x14ac:dyDescent="0.2">
      <c r="B35" s="204" t="s">
        <v>166</v>
      </c>
      <c r="C35" s="205">
        <v>2</v>
      </c>
      <c r="D35" s="142">
        <v>1.3605442176870748</v>
      </c>
      <c r="F35" s="202" t="s">
        <v>152</v>
      </c>
      <c r="G35" s="203">
        <v>1</v>
      </c>
      <c r="H35" s="199">
        <v>2.7777777777777777</v>
      </c>
    </row>
    <row r="36" spans="2:8" ht="20" customHeight="1" x14ac:dyDescent="0.2">
      <c r="B36" s="204" t="s">
        <v>167</v>
      </c>
      <c r="C36" s="205">
        <v>3</v>
      </c>
      <c r="D36" s="142">
        <v>2.0408163265306123</v>
      </c>
      <c r="F36" s="204" t="s">
        <v>180</v>
      </c>
      <c r="G36" s="205">
        <v>1</v>
      </c>
      <c r="H36" s="200">
        <v>2.7777777777777777</v>
      </c>
    </row>
    <row r="37" spans="2:8" ht="20" customHeight="1" x14ac:dyDescent="0.2">
      <c r="B37" s="204" t="s">
        <v>164</v>
      </c>
      <c r="C37" s="205">
        <v>1</v>
      </c>
      <c r="D37" s="142">
        <v>0.68027210884353739</v>
      </c>
      <c r="F37" s="207" t="s">
        <v>4</v>
      </c>
      <c r="G37" s="206">
        <v>36</v>
      </c>
      <c r="H37" s="201">
        <v>100</v>
      </c>
    </row>
    <row r="38" spans="2:8" ht="20" customHeight="1" x14ac:dyDescent="0.2">
      <c r="B38" s="202" t="s">
        <v>159</v>
      </c>
      <c r="C38" s="203">
        <v>22</v>
      </c>
      <c r="D38" s="143">
        <v>14.965986394557824</v>
      </c>
      <c r="F38" s="208"/>
      <c r="G38" s="116"/>
      <c r="H38" s="209"/>
    </row>
    <row r="39" spans="2:8" ht="20" customHeight="1" x14ac:dyDescent="0.2">
      <c r="B39" s="204" t="s">
        <v>150</v>
      </c>
      <c r="C39" s="205">
        <v>21</v>
      </c>
      <c r="D39" s="142">
        <v>14.285714285714285</v>
      </c>
      <c r="F39" s="210"/>
      <c r="G39" s="114"/>
      <c r="H39" s="211"/>
    </row>
    <row r="40" spans="2:8" ht="20" customHeight="1" x14ac:dyDescent="0.2">
      <c r="B40" s="204" t="s">
        <v>177</v>
      </c>
      <c r="C40" s="205">
        <v>1</v>
      </c>
      <c r="D40" s="142">
        <v>0.68027210884353739</v>
      </c>
      <c r="F40" s="208"/>
      <c r="G40" s="116"/>
      <c r="H40" s="209"/>
    </row>
    <row r="41" spans="2:8" ht="20" customHeight="1" x14ac:dyDescent="0.2">
      <c r="B41" s="202" t="s">
        <v>183</v>
      </c>
      <c r="C41" s="203">
        <v>19</v>
      </c>
      <c r="D41" s="143">
        <v>12.925170068027212</v>
      </c>
      <c r="F41" s="210"/>
      <c r="G41" s="114"/>
      <c r="H41" s="211"/>
    </row>
    <row r="42" spans="2:8" ht="20" customHeight="1" x14ac:dyDescent="0.2">
      <c r="B42" s="204" t="s">
        <v>126</v>
      </c>
      <c r="C42" s="205">
        <v>1</v>
      </c>
      <c r="D42" s="142">
        <v>0.68027210884353739</v>
      </c>
      <c r="F42" s="208"/>
      <c r="G42" s="116"/>
      <c r="H42" s="209"/>
    </row>
    <row r="43" spans="2:8" ht="20" customHeight="1" x14ac:dyDescent="0.2">
      <c r="B43" s="204" t="s">
        <v>178</v>
      </c>
      <c r="C43" s="205">
        <v>5</v>
      </c>
      <c r="D43" s="142">
        <v>3.4013605442176873</v>
      </c>
      <c r="F43" s="210"/>
      <c r="G43" s="114"/>
      <c r="H43" s="211"/>
    </row>
    <row r="44" spans="2:8" ht="20" customHeight="1" x14ac:dyDescent="0.2">
      <c r="B44" s="204" t="s">
        <v>177</v>
      </c>
      <c r="C44" s="205">
        <v>5</v>
      </c>
      <c r="D44" s="142">
        <v>3.4013605442176873</v>
      </c>
      <c r="F44" s="208"/>
      <c r="G44" s="116"/>
      <c r="H44" s="209"/>
    </row>
    <row r="45" spans="2:8" ht="20" customHeight="1" x14ac:dyDescent="0.2">
      <c r="B45" s="204" t="s">
        <v>165</v>
      </c>
      <c r="C45" s="205">
        <v>1</v>
      </c>
      <c r="D45" s="142">
        <v>0.68027210884353739</v>
      </c>
      <c r="F45" s="212"/>
      <c r="G45" s="213"/>
      <c r="H45" s="211"/>
    </row>
    <row r="46" spans="2:8" ht="20" customHeight="1" x14ac:dyDescent="0.2">
      <c r="B46" s="204" t="s">
        <v>176</v>
      </c>
      <c r="C46" s="205">
        <v>6</v>
      </c>
      <c r="D46" s="142">
        <v>4.0816326530612246</v>
      </c>
      <c r="F46" s="114"/>
      <c r="G46" s="115"/>
      <c r="H46" s="62"/>
    </row>
    <row r="47" spans="2:8" ht="20" customHeight="1" x14ac:dyDescent="0.2">
      <c r="B47" s="204" t="s">
        <v>161</v>
      </c>
      <c r="C47" s="205">
        <v>1</v>
      </c>
      <c r="D47" s="142">
        <v>0.68027210884353739</v>
      </c>
      <c r="F47" s="116"/>
      <c r="G47" s="117"/>
      <c r="H47" s="62"/>
    </row>
    <row r="48" spans="2:8" ht="20" customHeight="1" x14ac:dyDescent="0.2">
      <c r="B48" s="202" t="s">
        <v>152</v>
      </c>
      <c r="C48" s="203">
        <v>10</v>
      </c>
      <c r="D48" s="143">
        <v>6.8027210884353746</v>
      </c>
      <c r="F48" s="114"/>
      <c r="G48" s="115"/>
      <c r="H48" s="62"/>
    </row>
    <row r="49" spans="2:8" ht="20" customHeight="1" x14ac:dyDescent="0.2">
      <c r="B49" s="204" t="s">
        <v>150</v>
      </c>
      <c r="C49" s="205">
        <v>5</v>
      </c>
      <c r="D49" s="142">
        <v>3.4013605442176873</v>
      </c>
      <c r="F49" s="116"/>
      <c r="G49" s="117"/>
      <c r="H49" s="62"/>
    </row>
    <row r="50" spans="2:8" ht="20" customHeight="1" x14ac:dyDescent="0.2">
      <c r="B50" s="204" t="s">
        <v>153</v>
      </c>
      <c r="C50" s="205">
        <v>1</v>
      </c>
      <c r="D50" s="142">
        <v>0.68027210884353739</v>
      </c>
      <c r="F50" s="116"/>
      <c r="G50" s="117"/>
      <c r="H50" s="62"/>
    </row>
    <row r="51" spans="2:8" ht="20" customHeight="1" x14ac:dyDescent="0.2">
      <c r="B51" s="204" t="s">
        <v>154</v>
      </c>
      <c r="C51" s="205">
        <v>1</v>
      </c>
      <c r="D51" s="142">
        <v>0.68027210884353739</v>
      </c>
      <c r="F51" s="114"/>
      <c r="G51" s="115"/>
      <c r="H51" s="62"/>
    </row>
    <row r="52" spans="2:8" ht="20" customHeight="1" x14ac:dyDescent="0.2">
      <c r="B52" s="204" t="s">
        <v>151</v>
      </c>
      <c r="C52" s="205">
        <v>1</v>
      </c>
      <c r="D52" s="142">
        <v>0.68027210884353739</v>
      </c>
      <c r="F52" s="116"/>
      <c r="G52" s="117"/>
      <c r="H52" s="62"/>
    </row>
    <row r="53" spans="2:8" ht="20" customHeight="1" x14ac:dyDescent="0.2">
      <c r="B53" s="204" t="s">
        <v>155</v>
      </c>
      <c r="C53" s="205">
        <v>1</v>
      </c>
      <c r="D53" s="142">
        <v>0.68027210884353739</v>
      </c>
      <c r="F53" s="116"/>
      <c r="G53" s="117"/>
      <c r="H53" s="62"/>
    </row>
    <row r="54" spans="2:8" ht="20" customHeight="1" x14ac:dyDescent="0.2">
      <c r="B54" s="204" t="s">
        <v>156</v>
      </c>
      <c r="C54" s="205">
        <v>1</v>
      </c>
      <c r="D54" s="142">
        <v>0.68027210884353739</v>
      </c>
      <c r="F54" s="116"/>
      <c r="G54" s="117"/>
      <c r="H54" s="62"/>
    </row>
    <row r="55" spans="2:8" ht="20" customHeight="1" x14ac:dyDescent="0.2">
      <c r="B55" s="202" t="s">
        <v>184</v>
      </c>
      <c r="C55" s="203">
        <v>6</v>
      </c>
      <c r="D55" s="143">
        <v>4.0816326530612246</v>
      </c>
      <c r="F55" s="114"/>
      <c r="G55" s="115"/>
      <c r="H55" s="62"/>
    </row>
    <row r="56" spans="2:8" ht="20" customHeight="1" x14ac:dyDescent="0.2">
      <c r="B56" s="204" t="s">
        <v>179</v>
      </c>
      <c r="C56" s="205">
        <v>1</v>
      </c>
      <c r="D56" s="142">
        <v>0.68027210884353739</v>
      </c>
      <c r="F56" s="116"/>
      <c r="G56" s="117"/>
      <c r="H56" s="62"/>
    </row>
    <row r="57" spans="2:8" ht="20" customHeight="1" x14ac:dyDescent="0.2">
      <c r="B57" s="204" t="s">
        <v>126</v>
      </c>
      <c r="C57" s="205">
        <v>2</v>
      </c>
      <c r="D57" s="142">
        <v>1.3605442176870748</v>
      </c>
      <c r="F57" s="114"/>
      <c r="G57" s="115"/>
      <c r="H57" s="62"/>
    </row>
    <row r="58" spans="2:8" ht="20" customHeight="1" x14ac:dyDescent="0.2">
      <c r="B58" s="204" t="s">
        <v>178</v>
      </c>
      <c r="C58" s="205">
        <v>1</v>
      </c>
      <c r="D58" s="142">
        <v>0.68027210884353739</v>
      </c>
      <c r="F58" s="116"/>
      <c r="G58" s="117"/>
      <c r="H58" s="62"/>
    </row>
    <row r="59" spans="2:8" ht="20" customHeight="1" x14ac:dyDescent="0.2">
      <c r="B59" s="204" t="s">
        <v>170</v>
      </c>
      <c r="C59" s="205">
        <v>1</v>
      </c>
      <c r="D59" s="142">
        <v>0.68027210884353739</v>
      </c>
      <c r="F59" s="116"/>
      <c r="G59" s="117"/>
      <c r="H59" s="62"/>
    </row>
    <row r="60" spans="2:8" ht="20" customHeight="1" x14ac:dyDescent="0.2">
      <c r="B60" s="204" t="s">
        <v>166</v>
      </c>
      <c r="C60" s="205">
        <v>1</v>
      </c>
      <c r="D60" s="142">
        <v>0.68027210884353739</v>
      </c>
      <c r="F60" s="114"/>
      <c r="G60" s="115"/>
      <c r="H60" s="62"/>
    </row>
    <row r="61" spans="2:8" ht="20" customHeight="1" x14ac:dyDescent="0.2">
      <c r="B61" s="202" t="s">
        <v>160</v>
      </c>
      <c r="C61" s="203">
        <v>4</v>
      </c>
      <c r="D61" s="143">
        <v>2.7210884353741496</v>
      </c>
      <c r="F61" s="116"/>
      <c r="G61" s="117"/>
      <c r="H61" s="62"/>
    </row>
    <row r="62" spans="2:8" ht="20" customHeight="1" x14ac:dyDescent="0.2">
      <c r="B62" s="204" t="s">
        <v>155</v>
      </c>
      <c r="C62" s="205">
        <v>1</v>
      </c>
      <c r="D62" s="142">
        <v>0.68027210884353739</v>
      </c>
      <c r="F62" s="114"/>
      <c r="G62" s="115"/>
      <c r="H62" s="62"/>
    </row>
    <row r="63" spans="2:8" ht="20" customHeight="1" x14ac:dyDescent="0.2">
      <c r="B63" s="204" t="s">
        <v>170</v>
      </c>
      <c r="C63" s="205">
        <v>1</v>
      </c>
      <c r="D63" s="142">
        <v>0.68027210884353739</v>
      </c>
      <c r="F63" s="116"/>
      <c r="G63" s="117"/>
      <c r="H63" s="62"/>
    </row>
    <row r="64" spans="2:8" ht="20" customHeight="1" x14ac:dyDescent="0.2">
      <c r="B64" s="204" t="s">
        <v>171</v>
      </c>
      <c r="C64" s="205">
        <v>1</v>
      </c>
      <c r="D64" s="142">
        <v>0.68027210884353739</v>
      </c>
      <c r="F64" s="114"/>
      <c r="G64" s="115"/>
      <c r="H64" s="62"/>
    </row>
    <row r="65" spans="2:8" ht="20" customHeight="1" x14ac:dyDescent="0.2">
      <c r="B65" s="204" t="s">
        <v>161</v>
      </c>
      <c r="C65" s="205">
        <v>1</v>
      </c>
      <c r="D65" s="142">
        <v>0.68027210884353739</v>
      </c>
      <c r="F65" s="116"/>
      <c r="G65" s="117"/>
      <c r="H65" s="62"/>
    </row>
    <row r="66" spans="2:8" ht="20" customHeight="1" x14ac:dyDescent="0.2">
      <c r="B66" s="202" t="s">
        <v>185</v>
      </c>
      <c r="C66" s="203">
        <v>1</v>
      </c>
      <c r="D66" s="143">
        <v>0.68027210884353739</v>
      </c>
      <c r="F66" s="114"/>
      <c r="G66" s="115"/>
      <c r="H66" s="62"/>
    </row>
    <row r="67" spans="2:8" ht="20" customHeight="1" x14ac:dyDescent="0.2">
      <c r="B67" s="204" t="s">
        <v>177</v>
      </c>
      <c r="C67" s="205">
        <v>1</v>
      </c>
      <c r="D67" s="142">
        <v>0.68027210884353739</v>
      </c>
      <c r="F67" s="116"/>
      <c r="G67" s="117"/>
      <c r="H67" s="62"/>
    </row>
    <row r="68" spans="2:8" ht="20" customHeight="1" x14ac:dyDescent="0.2">
      <c r="B68" s="207" t="s">
        <v>4</v>
      </c>
      <c r="C68" s="206">
        <v>147</v>
      </c>
      <c r="D68" s="135">
        <v>100</v>
      </c>
      <c r="F68" s="116"/>
      <c r="G68" s="117"/>
      <c r="H68" s="62"/>
    </row>
    <row r="69" spans="2:8" x14ac:dyDescent="0.2">
      <c r="B69" s="263" t="s">
        <v>92</v>
      </c>
      <c r="C69" s="263"/>
      <c r="D69" s="263"/>
      <c r="E69" s="263"/>
      <c r="F69" s="263"/>
      <c r="G69" s="263"/>
    </row>
  </sheetData>
  <sheetProtection algorithmName="SHA-512" hashValue="1sdRDKcmPOHI3fbI/QRGK6wTxy5lUdTD6jLW9B9BAJTSETJ3/OLM3o2/JmTrCAWixVULPO59ovPzKtxGCpCXhw==" saltValue="0XNfy7B68s+6LzuL7FXZLw==" spinCount="100000" sheet="1" objects="1" scenarios="1"/>
  <mergeCells count="10">
    <mergeCell ref="B1:I1"/>
    <mergeCell ref="C4:D4"/>
    <mergeCell ref="C5:D5"/>
    <mergeCell ref="B69:G69"/>
    <mergeCell ref="G4:H4"/>
    <mergeCell ref="G5:H5"/>
    <mergeCell ref="G3:H3"/>
    <mergeCell ref="C3:D3"/>
    <mergeCell ref="B3:B6"/>
    <mergeCell ref="F3:F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dimension ref="A1:XEU77"/>
  <sheetViews>
    <sheetView showGridLines="0" zoomScaleNormal="100" workbookViewId="0">
      <selection activeCell="A77" sqref="A77"/>
    </sheetView>
  </sheetViews>
  <sheetFormatPr baseColWidth="10" defaultColWidth="0" defaultRowHeight="15" zeroHeight="1" x14ac:dyDescent="0.2"/>
  <cols>
    <col min="1" max="1" width="4.6640625" style="10" customWidth="1"/>
    <col min="2" max="2" width="46.5" style="181" customWidth="1"/>
    <col min="3" max="3" width="5" style="10" bestFit="1" customWidth="1"/>
    <col min="4" max="6" width="6.5" style="10" bestFit="1" customWidth="1"/>
    <col min="7" max="7" width="4.6640625" style="10" customWidth="1"/>
    <col min="8" max="8" width="46.5" style="10" customWidth="1"/>
    <col min="9" max="9" width="5" style="10" bestFit="1" customWidth="1"/>
    <col min="10" max="10" width="6.5" style="10" bestFit="1" customWidth="1"/>
    <col min="11" max="11" width="5.5" style="10" bestFit="1" customWidth="1"/>
    <col min="12" max="12" width="6.5" style="10" bestFit="1" customWidth="1"/>
    <col min="13" max="13" width="6.33203125" style="10" customWidth="1"/>
    <col min="14" max="16374" width="1.1640625" style="10" hidden="1"/>
    <col min="16375" max="16375" width="0.1640625" style="10" hidden="1"/>
    <col min="16376" max="16384" width="1.1640625" style="10" hidden="1"/>
  </cols>
  <sheetData>
    <row r="1" spans="1:13" ht="100" customHeight="1" x14ac:dyDescent="0.2">
      <c r="A1" s="247"/>
      <c r="B1" s="284" t="s">
        <v>188</v>
      </c>
      <c r="C1" s="284"/>
      <c r="D1" s="284"/>
      <c r="E1" s="284"/>
      <c r="F1" s="284"/>
      <c r="G1" s="284"/>
      <c r="H1" s="284"/>
      <c r="I1" s="284"/>
      <c r="J1" s="284"/>
      <c r="K1" s="284"/>
      <c r="L1" s="284"/>
      <c r="M1" s="284"/>
    </row>
    <row r="2" spans="1:13" ht="19.75" customHeight="1" x14ac:dyDescent="0.2"/>
    <row r="3" spans="1:13" ht="45" customHeight="1" x14ac:dyDescent="0.2">
      <c r="B3" s="291" t="s">
        <v>8</v>
      </c>
      <c r="C3" s="290" t="s">
        <v>289</v>
      </c>
      <c r="D3" s="290"/>
      <c r="E3" s="290"/>
      <c r="F3" s="290"/>
      <c r="G3" s="66"/>
      <c r="H3" s="294" t="s">
        <v>8</v>
      </c>
      <c r="I3" s="290" t="s">
        <v>290</v>
      </c>
      <c r="J3" s="290"/>
      <c r="K3" s="290"/>
      <c r="L3" s="290"/>
    </row>
    <row r="4" spans="1:13" s="12" customFormat="1" ht="20" customHeight="1" x14ac:dyDescent="0.2">
      <c r="B4" s="292"/>
      <c r="C4" s="274" t="s">
        <v>291</v>
      </c>
      <c r="D4" s="274"/>
      <c r="E4" s="274"/>
      <c r="F4" s="274"/>
      <c r="G4" s="179"/>
      <c r="H4" s="294"/>
      <c r="I4" s="274" t="s">
        <v>291</v>
      </c>
      <c r="J4" s="274"/>
      <c r="K4" s="274"/>
      <c r="L4" s="274"/>
    </row>
    <row r="5" spans="1:13" ht="20" customHeight="1" x14ac:dyDescent="0.2">
      <c r="B5" s="292"/>
      <c r="C5" s="274" t="s">
        <v>9</v>
      </c>
      <c r="D5" s="274"/>
      <c r="E5" s="274" t="s">
        <v>0</v>
      </c>
      <c r="F5" s="274"/>
      <c r="G5" s="66"/>
      <c r="H5" s="294"/>
      <c r="I5" s="274" t="s">
        <v>9</v>
      </c>
      <c r="J5" s="274"/>
      <c r="K5" s="274" t="s">
        <v>0</v>
      </c>
      <c r="L5" s="274"/>
    </row>
    <row r="6" spans="1:13" ht="20" customHeight="1" x14ac:dyDescent="0.2">
      <c r="B6" s="293"/>
      <c r="C6" s="244" t="s">
        <v>6</v>
      </c>
      <c r="D6" s="244" t="s">
        <v>7</v>
      </c>
      <c r="E6" s="244" t="s">
        <v>6</v>
      </c>
      <c r="F6" s="244" t="s">
        <v>7</v>
      </c>
      <c r="G6" s="66"/>
      <c r="H6" s="294"/>
      <c r="I6" s="244" t="s">
        <v>6</v>
      </c>
      <c r="J6" s="244" t="s">
        <v>7</v>
      </c>
      <c r="K6" s="244" t="s">
        <v>6</v>
      </c>
      <c r="L6" s="244" t="s">
        <v>7</v>
      </c>
    </row>
    <row r="7" spans="1:13" s="22" customFormat="1" ht="30" x14ac:dyDescent="0.2">
      <c r="B7" s="182" t="s">
        <v>195</v>
      </c>
      <c r="C7" s="77">
        <v>3</v>
      </c>
      <c r="D7" s="136">
        <v>0.949367088607595</v>
      </c>
      <c r="E7" s="77">
        <v>6267</v>
      </c>
      <c r="F7" s="136">
        <v>16.685303514376997</v>
      </c>
      <c r="G7" s="175"/>
      <c r="H7" s="182" t="s">
        <v>197</v>
      </c>
      <c r="I7" s="77">
        <v>40</v>
      </c>
      <c r="J7" s="136">
        <v>40.816326530612244</v>
      </c>
      <c r="K7" s="77">
        <v>2224</v>
      </c>
      <c r="L7" s="136">
        <v>45.443400081732733</v>
      </c>
    </row>
    <row r="8" spans="1:13" s="22" customFormat="1" ht="30" x14ac:dyDescent="0.2">
      <c r="B8" s="182" t="s">
        <v>196</v>
      </c>
      <c r="C8" s="77">
        <v>10</v>
      </c>
      <c r="D8" s="136">
        <v>3.1645569620253164</v>
      </c>
      <c r="E8" s="77">
        <v>2553</v>
      </c>
      <c r="F8" s="136">
        <v>6.7971246006389778</v>
      </c>
      <c r="G8" s="175"/>
      <c r="H8" s="182" t="s">
        <v>230</v>
      </c>
      <c r="I8" s="77">
        <v>1</v>
      </c>
      <c r="J8" s="136">
        <v>1.0204081632653061</v>
      </c>
      <c r="K8" s="77">
        <v>163</v>
      </c>
      <c r="L8" s="136">
        <v>3.330608908868002</v>
      </c>
    </row>
    <row r="9" spans="1:13" s="22" customFormat="1" x14ac:dyDescent="0.2">
      <c r="B9" s="182" t="s">
        <v>198</v>
      </c>
      <c r="C9" s="77">
        <v>26</v>
      </c>
      <c r="D9" s="136">
        <v>8.2278481012658222</v>
      </c>
      <c r="E9" s="77">
        <v>1784</v>
      </c>
      <c r="F9" s="136">
        <v>4.7497337593184241</v>
      </c>
      <c r="G9" s="175"/>
      <c r="H9" s="182" t="s">
        <v>254</v>
      </c>
      <c r="I9" s="77">
        <v>5</v>
      </c>
      <c r="J9" s="136">
        <v>5.1020408163265305</v>
      </c>
      <c r="K9" s="77">
        <v>151</v>
      </c>
      <c r="L9" s="136">
        <v>3.0854107069881489</v>
      </c>
    </row>
    <row r="10" spans="1:13" s="22" customFormat="1" x14ac:dyDescent="0.2">
      <c r="B10" s="182" t="s">
        <v>199</v>
      </c>
      <c r="C10" s="77">
        <v>4</v>
      </c>
      <c r="D10" s="136">
        <v>1.2658227848101267</v>
      </c>
      <c r="E10" s="77">
        <v>1288</v>
      </c>
      <c r="F10" s="136">
        <v>3.4291799787007458</v>
      </c>
      <c r="G10" s="175"/>
      <c r="H10" s="182" t="s">
        <v>255</v>
      </c>
      <c r="I10" s="77">
        <v>4</v>
      </c>
      <c r="J10" s="136">
        <v>4.0816326530612246</v>
      </c>
      <c r="K10" s="77">
        <v>147</v>
      </c>
      <c r="L10" s="136">
        <v>3.0036779730281977</v>
      </c>
    </row>
    <row r="11" spans="1:13" s="22" customFormat="1" ht="30" x14ac:dyDescent="0.2">
      <c r="B11" s="182" t="s">
        <v>200</v>
      </c>
      <c r="C11" s="77">
        <v>4</v>
      </c>
      <c r="D11" s="136">
        <v>1.2658227848101267</v>
      </c>
      <c r="E11" s="77">
        <v>1166</v>
      </c>
      <c r="F11" s="136">
        <v>3.1043663471778489</v>
      </c>
      <c r="G11" s="175"/>
      <c r="H11" s="182" t="s">
        <v>236</v>
      </c>
      <c r="I11" s="77">
        <v>1</v>
      </c>
      <c r="J11" s="136">
        <v>1.0204081632653061</v>
      </c>
      <c r="K11" s="77">
        <v>127</v>
      </c>
      <c r="L11" s="136">
        <v>2.5950143032284432</v>
      </c>
    </row>
    <row r="12" spans="1:13" s="22" customFormat="1" ht="30" x14ac:dyDescent="0.2">
      <c r="B12" s="182" t="s">
        <v>202</v>
      </c>
      <c r="C12" s="77">
        <v>4</v>
      </c>
      <c r="D12" s="136">
        <v>1.2658227848101267</v>
      </c>
      <c r="E12" s="77">
        <v>919</v>
      </c>
      <c r="F12" s="136">
        <v>2.4467518636847712</v>
      </c>
      <c r="G12" s="175"/>
      <c r="H12" s="182" t="s">
        <v>244</v>
      </c>
      <c r="I12" s="77">
        <v>1</v>
      </c>
      <c r="J12" s="136">
        <v>1.0204081632653061</v>
      </c>
      <c r="K12" s="77">
        <v>100</v>
      </c>
      <c r="L12" s="136">
        <v>2.0433183489987741</v>
      </c>
    </row>
    <row r="13" spans="1:13" s="22" customFormat="1" x14ac:dyDescent="0.2">
      <c r="B13" s="182" t="s">
        <v>205</v>
      </c>
      <c r="C13" s="77">
        <v>3</v>
      </c>
      <c r="D13" s="136">
        <v>0.949367088607595</v>
      </c>
      <c r="E13" s="77">
        <v>819</v>
      </c>
      <c r="F13" s="136">
        <v>2.1805111821086265</v>
      </c>
      <c r="G13" s="175"/>
      <c r="H13" s="182" t="s">
        <v>80</v>
      </c>
      <c r="I13" s="77">
        <v>46</v>
      </c>
      <c r="J13" s="136">
        <v>46.938775510204081</v>
      </c>
      <c r="K13" s="77">
        <v>1982</v>
      </c>
      <c r="L13" s="136">
        <v>40.4985696771557</v>
      </c>
    </row>
    <row r="14" spans="1:13" s="22" customFormat="1" x14ac:dyDescent="0.2">
      <c r="B14" s="182" t="s">
        <v>206</v>
      </c>
      <c r="C14" s="77">
        <v>3</v>
      </c>
      <c r="D14" s="136">
        <v>0.949367088607595</v>
      </c>
      <c r="E14" s="77">
        <v>805</v>
      </c>
      <c r="F14" s="136">
        <v>2.143237486687966</v>
      </c>
      <c r="G14" s="175"/>
      <c r="H14" s="122" t="s">
        <v>4</v>
      </c>
      <c r="I14" s="123">
        <v>98</v>
      </c>
      <c r="J14" s="180">
        <v>100</v>
      </c>
      <c r="K14" s="123">
        <v>4894</v>
      </c>
      <c r="L14" s="180">
        <v>100</v>
      </c>
    </row>
    <row r="15" spans="1:13" s="22" customFormat="1" x14ac:dyDescent="0.2">
      <c r="B15" s="182" t="s">
        <v>209</v>
      </c>
      <c r="C15" s="77">
        <v>3</v>
      </c>
      <c r="D15" s="136">
        <v>0.949367088607595</v>
      </c>
      <c r="E15" s="77">
        <v>734</v>
      </c>
      <c r="F15" s="136">
        <v>1.9542066027689031</v>
      </c>
      <c r="G15" s="175"/>
      <c r="H15" s="175"/>
      <c r="I15" s="175"/>
      <c r="J15" s="175"/>
      <c r="K15" s="175"/>
      <c r="L15" s="175"/>
    </row>
    <row r="16" spans="1:13" s="22" customFormat="1" x14ac:dyDescent="0.2">
      <c r="B16" s="182" t="s">
        <v>204</v>
      </c>
      <c r="C16" s="77">
        <v>2</v>
      </c>
      <c r="D16" s="136">
        <v>0.63291139240506333</v>
      </c>
      <c r="E16" s="77">
        <v>720</v>
      </c>
      <c r="F16" s="136">
        <v>1.9169329073482428</v>
      </c>
      <c r="G16" s="175"/>
      <c r="H16" s="175"/>
      <c r="I16" s="175"/>
      <c r="J16" s="175"/>
      <c r="K16" s="175"/>
      <c r="L16" s="175"/>
    </row>
    <row r="17" spans="2:12" s="22" customFormat="1" ht="30" x14ac:dyDescent="0.2">
      <c r="B17" s="182" t="s">
        <v>211</v>
      </c>
      <c r="C17" s="77">
        <v>3</v>
      </c>
      <c r="D17" s="136">
        <v>0.949367088607595</v>
      </c>
      <c r="E17" s="77">
        <v>687</v>
      </c>
      <c r="F17" s="136">
        <v>1.829073482428115</v>
      </c>
      <c r="G17" s="175"/>
      <c r="H17" s="175"/>
      <c r="I17" s="175"/>
      <c r="J17" s="175"/>
      <c r="K17" s="175"/>
      <c r="L17" s="175"/>
    </row>
    <row r="18" spans="2:12" s="22" customFormat="1" x14ac:dyDescent="0.2">
      <c r="B18" s="182" t="s">
        <v>201</v>
      </c>
      <c r="C18" s="77">
        <v>2</v>
      </c>
      <c r="D18" s="136">
        <v>0.63291139240506333</v>
      </c>
      <c r="E18" s="77">
        <v>681</v>
      </c>
      <c r="F18" s="136">
        <v>1.8130990415335464</v>
      </c>
      <c r="G18" s="175"/>
      <c r="H18" s="175"/>
      <c r="I18" s="175"/>
      <c r="J18" s="175"/>
      <c r="K18" s="175"/>
      <c r="L18" s="175"/>
    </row>
    <row r="19" spans="2:12" s="22" customFormat="1" ht="30" x14ac:dyDescent="0.2">
      <c r="B19" s="182" t="s">
        <v>203</v>
      </c>
      <c r="C19" s="77">
        <v>2</v>
      </c>
      <c r="D19" s="136">
        <v>0.63291139240506333</v>
      </c>
      <c r="E19" s="77">
        <v>656</v>
      </c>
      <c r="F19" s="136">
        <v>1.74653887113951</v>
      </c>
      <c r="G19" s="175"/>
      <c r="H19" s="175"/>
      <c r="I19" s="175"/>
      <c r="J19" s="175"/>
      <c r="K19" s="175"/>
      <c r="L19" s="175"/>
    </row>
    <row r="20" spans="2:12" s="22" customFormat="1" x14ac:dyDescent="0.2">
      <c r="B20" s="182" t="s">
        <v>212</v>
      </c>
      <c r="C20" s="77">
        <v>3</v>
      </c>
      <c r="D20" s="136">
        <v>0.949367088607595</v>
      </c>
      <c r="E20" s="77">
        <v>655</v>
      </c>
      <c r="F20" s="136">
        <v>1.7438764643237485</v>
      </c>
      <c r="G20" s="175"/>
      <c r="H20" s="175"/>
      <c r="I20" s="175"/>
      <c r="J20" s="175"/>
      <c r="K20" s="175"/>
      <c r="L20" s="175"/>
    </row>
    <row r="21" spans="2:12" s="22" customFormat="1" x14ac:dyDescent="0.2">
      <c r="B21" s="182" t="s">
        <v>208</v>
      </c>
      <c r="C21" s="77">
        <v>4</v>
      </c>
      <c r="D21" s="136">
        <v>1.2658227848101267</v>
      </c>
      <c r="E21" s="77">
        <v>622</v>
      </c>
      <c r="F21" s="136">
        <v>1.6560170394036209</v>
      </c>
      <c r="G21" s="175"/>
      <c r="H21" s="175"/>
      <c r="I21" s="175"/>
      <c r="J21" s="175"/>
      <c r="K21" s="175"/>
      <c r="L21" s="175"/>
    </row>
    <row r="22" spans="2:12" s="22" customFormat="1" x14ac:dyDescent="0.2">
      <c r="B22" s="182" t="s">
        <v>214</v>
      </c>
      <c r="C22" s="77">
        <v>2</v>
      </c>
      <c r="D22" s="136">
        <v>0.63291139240506333</v>
      </c>
      <c r="E22" s="77">
        <v>585</v>
      </c>
      <c r="F22" s="136">
        <v>1.5575079872204471</v>
      </c>
      <c r="G22" s="175"/>
      <c r="H22" s="175"/>
      <c r="I22" s="175"/>
      <c r="J22" s="175"/>
      <c r="K22" s="175"/>
      <c r="L22" s="175"/>
    </row>
    <row r="23" spans="2:12" s="22" customFormat="1" ht="30" x14ac:dyDescent="0.2">
      <c r="B23" s="182" t="s">
        <v>215</v>
      </c>
      <c r="C23" s="77">
        <v>3</v>
      </c>
      <c r="D23" s="136">
        <v>0.949367088607595</v>
      </c>
      <c r="E23" s="77">
        <v>575</v>
      </c>
      <c r="F23" s="136">
        <v>1.5308839190628329</v>
      </c>
      <c r="G23" s="175"/>
      <c r="H23" s="175"/>
      <c r="I23" s="175"/>
      <c r="J23" s="175"/>
      <c r="K23" s="175"/>
      <c r="L23" s="175"/>
    </row>
    <row r="24" spans="2:12" s="22" customFormat="1" x14ac:dyDescent="0.2">
      <c r="B24" s="182" t="s">
        <v>207</v>
      </c>
      <c r="C24" s="77">
        <v>3</v>
      </c>
      <c r="D24" s="136">
        <v>0.949367088607595</v>
      </c>
      <c r="E24" s="77">
        <v>575</v>
      </c>
      <c r="F24" s="136">
        <v>1.5308839190628329</v>
      </c>
      <c r="G24" s="175"/>
      <c r="H24" s="175"/>
      <c r="I24" s="175"/>
      <c r="J24" s="175"/>
      <c r="K24" s="175"/>
      <c r="L24" s="175"/>
    </row>
    <row r="25" spans="2:12" s="22" customFormat="1" x14ac:dyDescent="0.2">
      <c r="B25" s="182" t="s">
        <v>210</v>
      </c>
      <c r="C25" s="77">
        <v>3</v>
      </c>
      <c r="D25" s="136">
        <v>0.949367088607595</v>
      </c>
      <c r="E25" s="77">
        <v>550</v>
      </c>
      <c r="F25" s="136">
        <v>1.4643237486687966</v>
      </c>
      <c r="G25" s="175"/>
      <c r="H25" s="175"/>
      <c r="I25" s="175"/>
      <c r="J25" s="175"/>
      <c r="K25" s="175"/>
      <c r="L25" s="175"/>
    </row>
    <row r="26" spans="2:12" s="22" customFormat="1" x14ac:dyDescent="0.2">
      <c r="B26" s="182" t="s">
        <v>216</v>
      </c>
      <c r="C26" s="77">
        <v>3</v>
      </c>
      <c r="D26" s="136">
        <v>0.949367088607595</v>
      </c>
      <c r="E26" s="77">
        <v>529</v>
      </c>
      <c r="F26" s="136">
        <v>1.4084132055378062</v>
      </c>
      <c r="G26" s="175"/>
      <c r="H26" s="175"/>
      <c r="I26" s="175"/>
      <c r="J26" s="175"/>
      <c r="K26" s="175"/>
      <c r="L26" s="175"/>
    </row>
    <row r="27" spans="2:12" s="22" customFormat="1" x14ac:dyDescent="0.2">
      <c r="B27" s="182" t="s">
        <v>213</v>
      </c>
      <c r="C27" s="77">
        <v>3</v>
      </c>
      <c r="D27" s="136">
        <v>0.949367088607595</v>
      </c>
      <c r="E27" s="77">
        <v>482</v>
      </c>
      <c r="F27" s="136">
        <v>1.2832800851970181</v>
      </c>
      <c r="G27" s="175"/>
      <c r="H27" s="175"/>
      <c r="I27" s="175"/>
      <c r="J27" s="175"/>
      <c r="K27" s="175"/>
      <c r="L27" s="175"/>
    </row>
    <row r="28" spans="2:12" s="22" customFormat="1" ht="30" x14ac:dyDescent="0.2">
      <c r="B28" s="182" t="s">
        <v>217</v>
      </c>
      <c r="C28" s="77">
        <v>3</v>
      </c>
      <c r="D28" s="136">
        <v>0.949367088607595</v>
      </c>
      <c r="E28" s="77">
        <v>480</v>
      </c>
      <c r="F28" s="136">
        <v>1.2779552715654952</v>
      </c>
      <c r="G28" s="175"/>
      <c r="H28" s="175"/>
      <c r="I28" s="175"/>
      <c r="J28" s="175"/>
      <c r="K28" s="175"/>
      <c r="L28" s="175"/>
    </row>
    <row r="29" spans="2:12" s="22" customFormat="1" x14ac:dyDescent="0.2">
      <c r="B29" s="182" t="s">
        <v>218</v>
      </c>
      <c r="C29" s="77">
        <v>3</v>
      </c>
      <c r="D29" s="136">
        <v>0.949367088607595</v>
      </c>
      <c r="E29" s="77">
        <v>461</v>
      </c>
      <c r="F29" s="136">
        <v>1.2273695420660278</v>
      </c>
      <c r="G29" s="175"/>
      <c r="H29" s="175"/>
      <c r="I29" s="175"/>
      <c r="J29" s="175"/>
      <c r="K29" s="175"/>
      <c r="L29" s="175"/>
    </row>
    <row r="30" spans="2:12" s="22" customFormat="1" x14ac:dyDescent="0.2">
      <c r="B30" s="182" t="s">
        <v>219</v>
      </c>
      <c r="C30" s="77">
        <v>3</v>
      </c>
      <c r="D30" s="136">
        <v>0.949367088607595</v>
      </c>
      <c r="E30" s="77">
        <v>450</v>
      </c>
      <c r="F30" s="136">
        <v>1.1980830670926517</v>
      </c>
      <c r="G30" s="175"/>
      <c r="H30" s="175"/>
      <c r="I30" s="175"/>
      <c r="J30" s="175"/>
      <c r="K30" s="175"/>
      <c r="L30" s="175"/>
    </row>
    <row r="31" spans="2:12" s="22" customFormat="1" ht="30" x14ac:dyDescent="0.2">
      <c r="B31" s="182" t="s">
        <v>220</v>
      </c>
      <c r="C31" s="77">
        <v>1</v>
      </c>
      <c r="D31" s="136">
        <v>0.31645569620253167</v>
      </c>
      <c r="E31" s="77">
        <v>385</v>
      </c>
      <c r="F31" s="136">
        <v>1.0250266240681576</v>
      </c>
      <c r="G31" s="175"/>
      <c r="H31" s="175"/>
      <c r="I31" s="175"/>
      <c r="J31" s="175"/>
      <c r="K31" s="175"/>
      <c r="L31" s="175"/>
    </row>
    <row r="32" spans="2:12" s="22" customFormat="1" ht="30" x14ac:dyDescent="0.2">
      <c r="B32" s="182" t="s">
        <v>221</v>
      </c>
      <c r="C32" s="77">
        <v>2</v>
      </c>
      <c r="D32" s="136">
        <v>0.63291139240506333</v>
      </c>
      <c r="E32" s="77">
        <v>378</v>
      </c>
      <c r="F32" s="136">
        <v>1.0063897763578273</v>
      </c>
      <c r="G32" s="175"/>
      <c r="H32" s="175"/>
      <c r="I32" s="175"/>
      <c r="J32" s="175"/>
      <c r="K32" s="175"/>
      <c r="L32" s="175"/>
    </row>
    <row r="33" spans="2:12" s="22" customFormat="1" ht="30" x14ac:dyDescent="0.2">
      <c r="B33" s="182" t="s">
        <v>222</v>
      </c>
      <c r="C33" s="77">
        <v>2</v>
      </c>
      <c r="D33" s="136">
        <v>0.63291139240506333</v>
      </c>
      <c r="E33" s="77">
        <v>351</v>
      </c>
      <c r="F33" s="136">
        <v>0.93450479233226846</v>
      </c>
      <c r="G33" s="175"/>
      <c r="H33" s="175"/>
      <c r="I33" s="175"/>
      <c r="J33" s="175"/>
      <c r="K33" s="175"/>
      <c r="L33" s="175"/>
    </row>
    <row r="34" spans="2:12" s="22" customFormat="1" x14ac:dyDescent="0.2">
      <c r="B34" s="182" t="s">
        <v>224</v>
      </c>
      <c r="C34" s="77">
        <v>1</v>
      </c>
      <c r="D34" s="136">
        <v>0.31645569620253167</v>
      </c>
      <c r="E34" s="77">
        <v>338</v>
      </c>
      <c r="F34" s="136">
        <v>0.89989350372736954</v>
      </c>
      <c r="G34" s="175"/>
      <c r="H34" s="175"/>
      <c r="I34" s="175"/>
      <c r="J34" s="175"/>
      <c r="K34" s="175"/>
      <c r="L34" s="175"/>
    </row>
    <row r="35" spans="2:12" s="22" customFormat="1" ht="30" x14ac:dyDescent="0.2">
      <c r="B35" s="182" t="s">
        <v>227</v>
      </c>
      <c r="C35" s="77">
        <v>2</v>
      </c>
      <c r="D35" s="136">
        <v>0.63291139240506333</v>
      </c>
      <c r="E35" s="77">
        <v>317</v>
      </c>
      <c r="F35" s="136">
        <v>0.84398296059637912</v>
      </c>
      <c r="G35" s="175"/>
      <c r="H35" s="175"/>
      <c r="I35" s="175"/>
      <c r="J35" s="175"/>
      <c r="K35" s="175"/>
      <c r="L35" s="175"/>
    </row>
    <row r="36" spans="2:12" s="22" customFormat="1" x14ac:dyDescent="0.2">
      <c r="B36" s="182" t="s">
        <v>228</v>
      </c>
      <c r="C36" s="77">
        <v>2</v>
      </c>
      <c r="D36" s="136">
        <v>0.63291139240506333</v>
      </c>
      <c r="E36" s="77">
        <v>295</v>
      </c>
      <c r="F36" s="136">
        <v>0.78541001064962734</v>
      </c>
      <c r="G36" s="175"/>
      <c r="H36" s="175"/>
      <c r="I36" s="175"/>
      <c r="J36" s="175"/>
      <c r="K36" s="175"/>
      <c r="L36" s="175"/>
    </row>
    <row r="37" spans="2:12" s="22" customFormat="1" x14ac:dyDescent="0.2">
      <c r="B37" s="182" t="s">
        <v>223</v>
      </c>
      <c r="C37" s="77">
        <v>2</v>
      </c>
      <c r="D37" s="136">
        <v>0.63291139240506333</v>
      </c>
      <c r="E37" s="77">
        <v>289</v>
      </c>
      <c r="F37" s="136">
        <v>0.76943556975505856</v>
      </c>
      <c r="G37" s="175"/>
      <c r="H37" s="175"/>
      <c r="I37" s="175"/>
      <c r="J37" s="175"/>
      <c r="K37" s="175"/>
      <c r="L37" s="175"/>
    </row>
    <row r="38" spans="2:12" s="22" customFormat="1" ht="30" x14ac:dyDescent="0.2">
      <c r="B38" s="182" t="s">
        <v>229</v>
      </c>
      <c r="C38" s="77">
        <v>2</v>
      </c>
      <c r="D38" s="136">
        <v>0.63291139240506333</v>
      </c>
      <c r="E38" s="77">
        <v>287</v>
      </c>
      <c r="F38" s="136">
        <v>0.76411075612353574</v>
      </c>
      <c r="G38" s="175"/>
      <c r="H38" s="175"/>
      <c r="I38" s="175"/>
      <c r="J38" s="175"/>
      <c r="K38" s="175"/>
      <c r="L38" s="175"/>
    </row>
    <row r="39" spans="2:12" s="22" customFormat="1" ht="30" x14ac:dyDescent="0.2">
      <c r="B39" s="182" t="s">
        <v>232</v>
      </c>
      <c r="C39" s="77">
        <v>6</v>
      </c>
      <c r="D39" s="136">
        <v>1.89873417721519</v>
      </c>
      <c r="E39" s="77">
        <v>275</v>
      </c>
      <c r="F39" s="136">
        <v>0.73216187433439828</v>
      </c>
      <c r="G39" s="175"/>
      <c r="H39" s="175"/>
      <c r="I39" s="175"/>
      <c r="J39" s="175"/>
      <c r="K39" s="175"/>
      <c r="L39" s="175"/>
    </row>
    <row r="40" spans="2:12" s="22" customFormat="1" x14ac:dyDescent="0.2">
      <c r="B40" s="182" t="s">
        <v>225</v>
      </c>
      <c r="C40" s="77">
        <v>2</v>
      </c>
      <c r="D40" s="136">
        <v>0.63291139240506333</v>
      </c>
      <c r="E40" s="77">
        <v>265</v>
      </c>
      <c r="F40" s="136">
        <v>0.70553780617678385</v>
      </c>
      <c r="G40" s="175"/>
      <c r="H40" s="175"/>
      <c r="I40" s="175"/>
      <c r="J40" s="175"/>
      <c r="K40" s="175"/>
      <c r="L40" s="175"/>
    </row>
    <row r="41" spans="2:12" s="22" customFormat="1" ht="30" x14ac:dyDescent="0.2">
      <c r="B41" s="182" t="s">
        <v>234</v>
      </c>
      <c r="C41" s="77">
        <v>1</v>
      </c>
      <c r="D41" s="136">
        <v>0.31645569620253167</v>
      </c>
      <c r="E41" s="77">
        <v>260</v>
      </c>
      <c r="F41" s="136">
        <v>0.69222577209797653</v>
      </c>
      <c r="G41" s="175"/>
      <c r="H41" s="175"/>
      <c r="I41" s="175"/>
      <c r="J41" s="175"/>
      <c r="K41" s="175"/>
      <c r="L41" s="175"/>
    </row>
    <row r="42" spans="2:12" s="22" customFormat="1" ht="30" x14ac:dyDescent="0.2">
      <c r="B42" s="182" t="s">
        <v>235</v>
      </c>
      <c r="C42" s="77">
        <v>2</v>
      </c>
      <c r="D42" s="136">
        <v>0.63291139240506333</v>
      </c>
      <c r="E42" s="77">
        <v>259</v>
      </c>
      <c r="F42" s="136">
        <v>0.68956336528221518</v>
      </c>
      <c r="G42" s="175"/>
      <c r="H42" s="175"/>
      <c r="I42" s="175"/>
      <c r="J42" s="175"/>
      <c r="K42" s="175"/>
      <c r="L42" s="175"/>
    </row>
    <row r="43" spans="2:12" s="22" customFormat="1" x14ac:dyDescent="0.2">
      <c r="B43" s="182" t="s">
        <v>237</v>
      </c>
      <c r="C43" s="77">
        <v>2</v>
      </c>
      <c r="D43" s="136">
        <v>0.63291139240506333</v>
      </c>
      <c r="E43" s="77">
        <v>245</v>
      </c>
      <c r="F43" s="136">
        <v>0.6522896698615549</v>
      </c>
      <c r="G43" s="175"/>
      <c r="H43" s="175"/>
      <c r="I43" s="175"/>
      <c r="J43" s="175"/>
      <c r="K43" s="175"/>
      <c r="L43" s="175"/>
    </row>
    <row r="44" spans="2:12" s="22" customFormat="1" ht="30" x14ac:dyDescent="0.2">
      <c r="B44" s="182" t="s">
        <v>240</v>
      </c>
      <c r="C44" s="77">
        <v>2</v>
      </c>
      <c r="D44" s="136">
        <v>0.63291139240506333</v>
      </c>
      <c r="E44" s="77">
        <v>227</v>
      </c>
      <c r="F44" s="136">
        <v>0.60436634717784876</v>
      </c>
      <c r="G44" s="175"/>
      <c r="H44" s="175"/>
      <c r="I44" s="175"/>
      <c r="J44" s="175"/>
      <c r="K44" s="175"/>
      <c r="L44" s="175"/>
    </row>
    <row r="45" spans="2:12" s="22" customFormat="1" ht="45" x14ac:dyDescent="0.2">
      <c r="B45" s="182" t="s">
        <v>241</v>
      </c>
      <c r="C45" s="77">
        <v>1</v>
      </c>
      <c r="D45" s="136">
        <v>0.31645569620253167</v>
      </c>
      <c r="E45" s="77">
        <v>220</v>
      </c>
      <c r="F45" s="136">
        <v>0.58572949946751862</v>
      </c>
      <c r="G45" s="175"/>
      <c r="H45" s="175"/>
      <c r="I45" s="175"/>
      <c r="J45" s="175"/>
      <c r="K45" s="175"/>
      <c r="L45" s="175"/>
    </row>
    <row r="46" spans="2:12" s="22" customFormat="1" ht="45" x14ac:dyDescent="0.2">
      <c r="B46" s="182" t="s">
        <v>242</v>
      </c>
      <c r="C46" s="77">
        <v>1</v>
      </c>
      <c r="D46" s="136">
        <v>0.31645569620253167</v>
      </c>
      <c r="E46" s="77">
        <v>212</v>
      </c>
      <c r="F46" s="136">
        <v>0.56443024494142713</v>
      </c>
      <c r="G46" s="175"/>
      <c r="H46" s="175"/>
      <c r="I46" s="175"/>
      <c r="J46" s="175"/>
      <c r="K46" s="175"/>
      <c r="L46" s="175"/>
    </row>
    <row r="47" spans="2:12" s="22" customFormat="1" ht="60" x14ac:dyDescent="0.2">
      <c r="B47" s="182" t="s">
        <v>243</v>
      </c>
      <c r="C47" s="77">
        <v>1</v>
      </c>
      <c r="D47" s="136">
        <v>0.31645569620253167</v>
      </c>
      <c r="E47" s="77">
        <v>212</v>
      </c>
      <c r="F47" s="136">
        <v>0.56443024494142713</v>
      </c>
      <c r="G47" s="175"/>
      <c r="H47" s="175"/>
      <c r="I47" s="175"/>
      <c r="J47" s="175"/>
      <c r="K47" s="175"/>
      <c r="L47" s="175"/>
    </row>
    <row r="48" spans="2:12" s="22" customFormat="1" x14ac:dyDescent="0.2">
      <c r="B48" s="182" t="s">
        <v>226</v>
      </c>
      <c r="C48" s="77">
        <v>2</v>
      </c>
      <c r="D48" s="136">
        <v>0.63291139240506333</v>
      </c>
      <c r="E48" s="77">
        <v>199</v>
      </c>
      <c r="F48" s="136">
        <v>0.5298189563365282</v>
      </c>
      <c r="G48" s="175"/>
      <c r="H48" s="175"/>
      <c r="I48" s="175"/>
      <c r="J48" s="175"/>
      <c r="K48" s="175"/>
      <c r="L48" s="175"/>
    </row>
    <row r="49" spans="2:12" s="22" customFormat="1" ht="30" x14ac:dyDescent="0.2">
      <c r="B49" s="182" t="s">
        <v>246</v>
      </c>
      <c r="C49" s="77">
        <v>2</v>
      </c>
      <c r="D49" s="136">
        <v>0.63291139240506333</v>
      </c>
      <c r="E49" s="77">
        <v>189</v>
      </c>
      <c r="F49" s="136">
        <v>0.50319488817891367</v>
      </c>
      <c r="G49" s="175"/>
      <c r="H49" s="175"/>
      <c r="I49" s="175"/>
      <c r="J49" s="175"/>
      <c r="K49" s="175"/>
      <c r="L49" s="175"/>
    </row>
    <row r="50" spans="2:12" s="22" customFormat="1" x14ac:dyDescent="0.2">
      <c r="B50" s="182" t="s">
        <v>231</v>
      </c>
      <c r="C50" s="77">
        <v>2</v>
      </c>
      <c r="D50" s="136">
        <v>0.63291139240506333</v>
      </c>
      <c r="E50" s="77">
        <v>189</v>
      </c>
      <c r="F50" s="136">
        <v>0.50319488817891367</v>
      </c>
      <c r="G50" s="175"/>
      <c r="H50" s="175"/>
      <c r="I50" s="175"/>
      <c r="J50" s="175"/>
      <c r="K50" s="175"/>
      <c r="L50" s="175"/>
    </row>
    <row r="51" spans="2:12" s="22" customFormat="1" x14ac:dyDescent="0.2">
      <c r="B51" s="182" t="s">
        <v>233</v>
      </c>
      <c r="C51" s="77">
        <v>2</v>
      </c>
      <c r="D51" s="136">
        <v>0.63291139240506333</v>
      </c>
      <c r="E51" s="77">
        <v>187</v>
      </c>
      <c r="F51" s="136">
        <v>0.49787007454739085</v>
      </c>
      <c r="G51" s="175"/>
      <c r="H51" s="175"/>
      <c r="I51" s="175"/>
      <c r="J51" s="175"/>
      <c r="K51" s="175"/>
      <c r="L51" s="175"/>
    </row>
    <row r="52" spans="2:12" s="22" customFormat="1" ht="30" x14ac:dyDescent="0.2">
      <c r="B52" s="182" t="s">
        <v>247</v>
      </c>
      <c r="C52" s="77">
        <v>1</v>
      </c>
      <c r="D52" s="136">
        <v>0.31645569620253167</v>
      </c>
      <c r="E52" s="77">
        <v>180</v>
      </c>
      <c r="F52" s="136">
        <v>0.47923322683706071</v>
      </c>
      <c r="G52" s="175"/>
      <c r="H52" s="175"/>
      <c r="I52" s="175"/>
      <c r="J52" s="175"/>
      <c r="K52" s="175"/>
      <c r="L52" s="175"/>
    </row>
    <row r="53" spans="2:12" s="22" customFormat="1" ht="30" x14ac:dyDescent="0.2">
      <c r="B53" s="182" t="s">
        <v>248</v>
      </c>
      <c r="C53" s="77">
        <v>2</v>
      </c>
      <c r="D53" s="136">
        <v>0.63291139240506333</v>
      </c>
      <c r="E53" s="77">
        <v>177</v>
      </c>
      <c r="F53" s="136">
        <v>0.47124600638977637</v>
      </c>
      <c r="G53" s="175"/>
      <c r="H53" s="175"/>
      <c r="I53" s="175"/>
      <c r="J53" s="175"/>
      <c r="K53" s="175"/>
      <c r="L53" s="175"/>
    </row>
    <row r="54" spans="2:12" s="22" customFormat="1" ht="45" x14ac:dyDescent="0.2">
      <c r="B54" s="182" t="s">
        <v>249</v>
      </c>
      <c r="C54" s="77">
        <v>1</v>
      </c>
      <c r="D54" s="136">
        <v>0.31645569620253167</v>
      </c>
      <c r="E54" s="77">
        <v>176</v>
      </c>
      <c r="F54" s="136">
        <v>0.46858359957401496</v>
      </c>
      <c r="G54" s="175"/>
      <c r="H54" s="175"/>
      <c r="I54" s="175"/>
      <c r="J54" s="175"/>
      <c r="K54" s="175"/>
      <c r="L54" s="175"/>
    </row>
    <row r="55" spans="2:12" s="22" customFormat="1" ht="30" x14ac:dyDescent="0.2">
      <c r="B55" s="182" t="s">
        <v>250</v>
      </c>
      <c r="C55" s="77">
        <v>1</v>
      </c>
      <c r="D55" s="136">
        <v>0.31645569620253167</v>
      </c>
      <c r="E55" s="77">
        <v>175</v>
      </c>
      <c r="F55" s="136">
        <v>0.4659211927582535</v>
      </c>
      <c r="G55" s="175"/>
      <c r="H55" s="175"/>
      <c r="I55" s="175"/>
      <c r="J55" s="175"/>
      <c r="K55" s="175"/>
      <c r="L55" s="175"/>
    </row>
    <row r="56" spans="2:12" s="22" customFormat="1" ht="45" x14ac:dyDescent="0.2">
      <c r="B56" s="182" t="s">
        <v>251</v>
      </c>
      <c r="C56" s="77">
        <v>1</v>
      </c>
      <c r="D56" s="136">
        <v>0.31645569620253167</v>
      </c>
      <c r="E56" s="77">
        <v>168</v>
      </c>
      <c r="F56" s="136">
        <v>0.44728434504792336</v>
      </c>
      <c r="G56" s="175"/>
      <c r="H56" s="175"/>
      <c r="I56" s="175"/>
      <c r="J56" s="175"/>
      <c r="K56" s="175"/>
      <c r="L56" s="175"/>
    </row>
    <row r="57" spans="2:12" s="22" customFormat="1" x14ac:dyDescent="0.2">
      <c r="B57" s="182" t="s">
        <v>252</v>
      </c>
      <c r="C57" s="77">
        <v>2</v>
      </c>
      <c r="D57" s="136">
        <v>0.63291139240506333</v>
      </c>
      <c r="E57" s="77">
        <v>158</v>
      </c>
      <c r="F57" s="136">
        <v>0.42066027689030883</v>
      </c>
      <c r="G57" s="175"/>
      <c r="H57" s="175"/>
      <c r="I57" s="175"/>
      <c r="J57" s="175"/>
      <c r="K57" s="175"/>
      <c r="L57" s="175"/>
    </row>
    <row r="58" spans="2:12" s="22" customFormat="1" ht="30" x14ac:dyDescent="0.2">
      <c r="B58" s="182" t="s">
        <v>239</v>
      </c>
      <c r="C58" s="77">
        <v>2</v>
      </c>
      <c r="D58" s="136">
        <v>0.63291139240506333</v>
      </c>
      <c r="E58" s="77">
        <v>157</v>
      </c>
      <c r="F58" s="136">
        <v>0.41799787007454736</v>
      </c>
      <c r="G58" s="175"/>
      <c r="H58" s="175"/>
      <c r="I58" s="175"/>
      <c r="J58" s="175"/>
      <c r="K58" s="175"/>
      <c r="L58" s="175"/>
    </row>
    <row r="59" spans="2:12" s="22" customFormat="1" ht="45" x14ac:dyDescent="0.2">
      <c r="B59" s="182" t="s">
        <v>253</v>
      </c>
      <c r="C59" s="77">
        <v>1</v>
      </c>
      <c r="D59" s="136">
        <v>0.31645569620253167</v>
      </c>
      <c r="E59" s="77">
        <v>155</v>
      </c>
      <c r="F59" s="136">
        <v>0.41267305644302449</v>
      </c>
      <c r="G59" s="175"/>
      <c r="H59" s="175"/>
      <c r="I59" s="175"/>
      <c r="J59" s="175"/>
      <c r="K59" s="175"/>
      <c r="L59" s="175"/>
    </row>
    <row r="60" spans="2:12" s="22" customFormat="1" ht="30" x14ac:dyDescent="0.2">
      <c r="B60" s="182" t="s">
        <v>238</v>
      </c>
      <c r="C60" s="77">
        <v>1</v>
      </c>
      <c r="D60" s="136">
        <v>0.31645569620253167</v>
      </c>
      <c r="E60" s="77">
        <v>144</v>
      </c>
      <c r="F60" s="136">
        <v>0.38338658146964855</v>
      </c>
      <c r="G60" s="175"/>
      <c r="H60" s="175"/>
      <c r="I60" s="175"/>
      <c r="J60" s="175"/>
      <c r="K60" s="175"/>
      <c r="L60" s="175"/>
    </row>
    <row r="61" spans="2:12" s="22" customFormat="1" ht="45" x14ac:dyDescent="0.2">
      <c r="B61" s="182" t="s">
        <v>256</v>
      </c>
      <c r="C61" s="77">
        <v>1</v>
      </c>
      <c r="D61" s="136">
        <v>0.31645569620253167</v>
      </c>
      <c r="E61" s="77">
        <v>134</v>
      </c>
      <c r="F61" s="136">
        <v>0.35676251331203407</v>
      </c>
      <c r="G61" s="175"/>
      <c r="H61" s="175"/>
      <c r="I61" s="175"/>
      <c r="J61" s="175"/>
      <c r="K61" s="175"/>
      <c r="L61" s="175"/>
    </row>
    <row r="62" spans="2:12" s="22" customFormat="1" ht="30" x14ac:dyDescent="0.2">
      <c r="B62" s="182" t="s">
        <v>236</v>
      </c>
      <c r="C62" s="77">
        <v>1</v>
      </c>
      <c r="D62" s="136">
        <v>0.31645569620253167</v>
      </c>
      <c r="E62" s="77">
        <v>132</v>
      </c>
      <c r="F62" s="136">
        <v>0.3514376996805112</v>
      </c>
      <c r="G62" s="175"/>
      <c r="H62" s="175"/>
      <c r="I62" s="175"/>
      <c r="J62" s="175"/>
      <c r="K62" s="175"/>
      <c r="L62" s="175"/>
    </row>
    <row r="63" spans="2:12" s="22" customFormat="1" x14ac:dyDescent="0.2">
      <c r="B63" s="182" t="s">
        <v>257</v>
      </c>
      <c r="C63" s="77">
        <v>1</v>
      </c>
      <c r="D63" s="136">
        <v>0.31645569620253167</v>
      </c>
      <c r="E63" s="77">
        <v>125</v>
      </c>
      <c r="F63" s="136">
        <v>0.33280085197018106</v>
      </c>
      <c r="G63" s="175"/>
      <c r="H63" s="175"/>
      <c r="I63" s="175"/>
      <c r="J63" s="175"/>
      <c r="K63" s="175"/>
      <c r="L63" s="175"/>
    </row>
    <row r="64" spans="2:12" s="22" customFormat="1" ht="30" x14ac:dyDescent="0.2">
      <c r="B64" s="182" t="s">
        <v>258</v>
      </c>
      <c r="C64" s="77">
        <v>1</v>
      </c>
      <c r="D64" s="136">
        <v>0.31645569620253167</v>
      </c>
      <c r="E64" s="77">
        <v>121</v>
      </c>
      <c r="F64" s="136">
        <v>0.32215122470713525</v>
      </c>
      <c r="G64" s="175"/>
      <c r="H64" s="175"/>
      <c r="I64" s="175"/>
      <c r="J64" s="175"/>
      <c r="K64" s="175"/>
      <c r="L64" s="175"/>
    </row>
    <row r="65" spans="2:12" s="22" customFormat="1" ht="45" x14ac:dyDescent="0.2">
      <c r="B65" s="182" t="s">
        <v>259</v>
      </c>
      <c r="C65" s="77">
        <v>1</v>
      </c>
      <c r="D65" s="136">
        <v>0.31645569620253167</v>
      </c>
      <c r="E65" s="77">
        <v>115</v>
      </c>
      <c r="F65" s="136">
        <v>0.30617678381256658</v>
      </c>
      <c r="G65" s="175"/>
      <c r="H65" s="175"/>
      <c r="I65" s="175"/>
      <c r="J65" s="175"/>
      <c r="K65" s="175"/>
      <c r="L65" s="175"/>
    </row>
    <row r="66" spans="2:12" s="22" customFormat="1" ht="30" x14ac:dyDescent="0.2">
      <c r="B66" s="182" t="s">
        <v>260</v>
      </c>
      <c r="C66" s="77">
        <v>1</v>
      </c>
      <c r="D66" s="136">
        <v>0.31645569620253167</v>
      </c>
      <c r="E66" s="77">
        <v>113</v>
      </c>
      <c r="F66" s="136">
        <v>0.30085197018104365</v>
      </c>
      <c r="G66" s="175"/>
      <c r="H66" s="175"/>
      <c r="I66" s="175"/>
      <c r="J66" s="175"/>
      <c r="K66" s="175"/>
      <c r="L66" s="175"/>
    </row>
    <row r="67" spans="2:12" s="22" customFormat="1" ht="30" x14ac:dyDescent="0.2">
      <c r="B67" s="182" t="s">
        <v>244</v>
      </c>
      <c r="C67" s="77">
        <v>1</v>
      </c>
      <c r="D67" s="136">
        <v>0.31645569620253167</v>
      </c>
      <c r="E67" s="77">
        <v>111</v>
      </c>
      <c r="F67" s="136">
        <v>0.29552715654952078</v>
      </c>
      <c r="G67" s="175"/>
      <c r="H67" s="175"/>
      <c r="I67" s="175"/>
      <c r="J67" s="175"/>
      <c r="K67" s="175"/>
      <c r="L67" s="175"/>
    </row>
    <row r="68" spans="2:12" s="22" customFormat="1" ht="30" x14ac:dyDescent="0.2">
      <c r="B68" s="182" t="s">
        <v>245</v>
      </c>
      <c r="C68" s="77">
        <v>1</v>
      </c>
      <c r="D68" s="136">
        <v>0.31645569620253167</v>
      </c>
      <c r="E68" s="77">
        <v>110</v>
      </c>
      <c r="F68" s="136">
        <v>0.29286474973375931</v>
      </c>
      <c r="G68" s="175"/>
      <c r="H68" s="175"/>
      <c r="I68" s="175"/>
      <c r="J68" s="175"/>
      <c r="K68" s="175"/>
      <c r="L68" s="175"/>
    </row>
    <row r="69" spans="2:12" s="22" customFormat="1" x14ac:dyDescent="0.2">
      <c r="B69" s="182" t="s">
        <v>261</v>
      </c>
      <c r="C69" s="77">
        <v>2</v>
      </c>
      <c r="D69" s="136">
        <v>0.63291139240506333</v>
      </c>
      <c r="E69" s="77">
        <v>109</v>
      </c>
      <c r="F69" s="136">
        <v>0.29020234291799785</v>
      </c>
      <c r="G69" s="175"/>
      <c r="H69" s="175"/>
      <c r="I69" s="175"/>
      <c r="J69" s="175"/>
      <c r="K69" s="175"/>
      <c r="L69" s="175"/>
    </row>
    <row r="70" spans="2:12" s="22" customFormat="1" ht="45" x14ac:dyDescent="0.2">
      <c r="B70" s="182" t="s">
        <v>262</v>
      </c>
      <c r="C70" s="77">
        <v>1</v>
      </c>
      <c r="D70" s="136">
        <v>0.31645569620253167</v>
      </c>
      <c r="E70" s="77">
        <v>108</v>
      </c>
      <c r="F70" s="136">
        <v>0.28753993610223644</v>
      </c>
      <c r="G70" s="175"/>
      <c r="H70" s="175"/>
      <c r="I70" s="175"/>
      <c r="J70" s="175"/>
      <c r="K70" s="175"/>
      <c r="L70" s="175"/>
    </row>
    <row r="71" spans="2:12" s="22" customFormat="1" ht="30" x14ac:dyDescent="0.2">
      <c r="B71" s="182" t="s">
        <v>263</v>
      </c>
      <c r="C71" s="77">
        <v>2</v>
      </c>
      <c r="D71" s="136">
        <v>0.63291139240506333</v>
      </c>
      <c r="E71" s="77">
        <v>107</v>
      </c>
      <c r="F71" s="136">
        <v>0.28487752928647497</v>
      </c>
      <c r="G71" s="175"/>
      <c r="H71" s="175"/>
      <c r="I71" s="175"/>
      <c r="J71" s="175"/>
      <c r="K71" s="175"/>
      <c r="L71" s="175"/>
    </row>
    <row r="72" spans="2:12" s="22" customFormat="1" ht="30" x14ac:dyDescent="0.2">
      <c r="B72" s="182" t="s">
        <v>264</v>
      </c>
      <c r="C72" s="77">
        <v>1</v>
      </c>
      <c r="D72" s="136">
        <v>0.31645569620253167</v>
      </c>
      <c r="E72" s="77">
        <v>101</v>
      </c>
      <c r="F72" s="136">
        <v>0.2689030883919063</v>
      </c>
      <c r="G72" s="175"/>
      <c r="H72" s="175"/>
      <c r="I72" s="175"/>
      <c r="J72" s="175"/>
      <c r="K72" s="175"/>
      <c r="L72" s="175"/>
    </row>
    <row r="73" spans="2:12" s="22" customFormat="1" x14ac:dyDescent="0.2">
      <c r="B73" s="182" t="s">
        <v>265</v>
      </c>
      <c r="C73" s="77">
        <v>3</v>
      </c>
      <c r="D73" s="136">
        <v>0.949367088607595</v>
      </c>
      <c r="E73" s="77">
        <v>101</v>
      </c>
      <c r="F73" s="136">
        <v>0.2689030883919063</v>
      </c>
      <c r="G73" s="175"/>
      <c r="H73" s="175"/>
      <c r="I73" s="175"/>
      <c r="J73" s="175"/>
      <c r="K73" s="175"/>
      <c r="L73" s="175"/>
    </row>
    <row r="74" spans="2:12" s="22" customFormat="1" x14ac:dyDescent="0.2">
      <c r="B74" s="182" t="s">
        <v>80</v>
      </c>
      <c r="C74" s="77">
        <v>145</v>
      </c>
      <c r="D74" s="136">
        <v>45.88607594936709</v>
      </c>
      <c r="E74" s="77">
        <v>3961</v>
      </c>
      <c r="F74" s="136">
        <v>10.545793397231098</v>
      </c>
      <c r="G74" s="175"/>
      <c r="H74" s="175"/>
      <c r="I74" s="175"/>
      <c r="J74" s="175"/>
      <c r="K74" s="175"/>
      <c r="L74" s="175"/>
    </row>
    <row r="75" spans="2:12" s="22" customFormat="1" x14ac:dyDescent="0.2">
      <c r="B75" s="183" t="s">
        <v>4</v>
      </c>
      <c r="C75" s="123">
        <v>316</v>
      </c>
      <c r="D75" s="180">
        <v>100</v>
      </c>
      <c r="E75" s="123">
        <v>37560</v>
      </c>
      <c r="F75" s="180">
        <v>99.999999999999986</v>
      </c>
      <c r="G75" s="175"/>
      <c r="H75" s="175"/>
      <c r="I75" s="175"/>
      <c r="J75" s="175"/>
      <c r="K75" s="175"/>
      <c r="L75" s="175"/>
    </row>
    <row r="76" spans="2:12" s="22" customFormat="1" ht="20" customHeight="1" x14ac:dyDescent="0.2">
      <c r="B76" s="289" t="s">
        <v>92</v>
      </c>
      <c r="C76" s="289"/>
      <c r="D76" s="289"/>
      <c r="E76" s="289"/>
      <c r="F76" s="289"/>
    </row>
    <row r="77" spans="2:12" s="22" customFormat="1" ht="20" customHeight="1" x14ac:dyDescent="0.2">
      <c r="B77" s="288" t="s">
        <v>81</v>
      </c>
      <c r="C77" s="288"/>
      <c r="D77" s="288"/>
      <c r="E77" s="288"/>
      <c r="F77" s="288"/>
    </row>
  </sheetData>
  <sheetProtection algorithmName="SHA-512" hashValue="zaGDqRQHVFhXbM11Noy6xrI5KEHRL8YwTKMYAatxiUyufq1XyPOU2YMaOC2n5ZhPJiHUW5tN6llL3Sn8UbNLrw==" saltValue="wNHQB5GHjlRZOpyF8Yoa1w==" spinCount="100000" sheet="1" objects="1" scenarios="1"/>
  <sortState xmlns:xlrd2="http://schemas.microsoft.com/office/spreadsheetml/2017/richdata2" ref="B5:F96">
    <sortCondition descending="1" ref="E5:E96"/>
  </sortState>
  <mergeCells count="13">
    <mergeCell ref="I4:L4"/>
    <mergeCell ref="I5:J5"/>
    <mergeCell ref="K5:L5"/>
    <mergeCell ref="B1:M1"/>
    <mergeCell ref="C3:F3"/>
    <mergeCell ref="I3:L3"/>
    <mergeCell ref="B3:B6"/>
    <mergeCell ref="H3:H6"/>
    <mergeCell ref="B77:F77"/>
    <mergeCell ref="C5:D5"/>
    <mergeCell ref="E5:F5"/>
    <mergeCell ref="B76:F76"/>
    <mergeCell ref="C4: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22</vt:i4>
      </vt:variant>
    </vt:vector>
  </HeadingPairs>
  <TitlesOfParts>
    <vt:vector size="22" baseType="lpstr">
      <vt:lpstr>Portada</vt:lpstr>
      <vt:lpstr>Índice</vt:lpstr>
      <vt:lpstr>Notas metodológicas</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C18</vt:lpstr>
      <vt:lpstr>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2021-10-01T16:42:32Z</dcterms:modified>
</cp:coreProperties>
</file>