
<file path=[Content_Types].xml><?xml version="1.0" encoding="utf-8"?>
<Types xmlns="http://schemas.openxmlformats.org/package/2006/content-types">
  <Default Extension="bin" ContentType="application/vnd.ms-office.vbaProject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 codeName="{A63ED3A1-9429-3D75-F2AA-CA7E51A8F3A1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Volumes/GoogleDrive-107541774472352253035/Mi unidad/yod/INAP/IEC/IEC 3/2. Proceso/"/>
    </mc:Choice>
  </mc:AlternateContent>
  <xr:revisionPtr revIDLastSave="0" documentId="8_{B02D08EA-A3FE-4240-A05C-B36863EFC230}" xr6:coauthVersionLast="47" xr6:coauthVersionMax="47" xr10:uidLastSave="{00000000-0000-0000-0000-000000000000}"/>
  <bookViews>
    <workbookView xWindow="260" yWindow="500" windowWidth="37980" windowHeight="20620" xr2:uid="{655CE6BF-127B-C34F-8785-6C21CA989551}"/>
  </bookViews>
  <sheets>
    <sheet name="Portada" sheetId="23" r:id="rId1"/>
    <sheet name="Índice" sheetId="24" r:id="rId2"/>
    <sheet name="Notas metodológicas" sheetId="25" r:id="rId3"/>
    <sheet name="Créditos" sheetId="26" r:id="rId4"/>
    <sheet name="C1" sheetId="27" r:id="rId5"/>
    <sheet name="C2" sheetId="38" r:id="rId6"/>
    <sheet name="C3" sheetId="29" r:id="rId7"/>
    <sheet name="C4" sheetId="30" r:id="rId8"/>
    <sheet name="C5" sheetId="31" r:id="rId9"/>
    <sheet name="C6" sheetId="32" r:id="rId10"/>
    <sheet name="C7" sheetId="33" r:id="rId11"/>
    <sheet name="C8" sheetId="34" r:id="rId12"/>
    <sheet name="C9" sheetId="35" r:id="rId13"/>
    <sheet name="C10" sheetId="36" r:id="rId14"/>
    <sheet name="C11" sheetId="37" r:id="rId15"/>
    <sheet name="C12" sheetId="15" r:id="rId16"/>
    <sheet name="C13" sheetId="7" r:id="rId17"/>
    <sheet name="C14" sheetId="8" r:id="rId18"/>
    <sheet name="C15" sheetId="16" r:id="rId19"/>
    <sheet name="C16" sheetId="17" r:id="rId20"/>
    <sheet name="C17" sheetId="18" r:id="rId21"/>
    <sheet name="C18" sheetId="19" r:id="rId22"/>
  </sheets>
  <externalReferences>
    <externalReference r:id="rId2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24" l="1"/>
  <c r="D12" i="24"/>
  <c r="D11" i="24"/>
  <c r="D10" i="24"/>
  <c r="D9" i="24"/>
  <c r="D8" i="24"/>
  <c r="D7" i="24"/>
  <c r="D6" i="24"/>
  <c r="D4" i="24"/>
  <c r="D3" i="24"/>
  <c r="B12" i="24"/>
  <c r="B11" i="24"/>
  <c r="B10" i="24"/>
  <c r="B9" i="24"/>
  <c r="B8" i="24"/>
  <c r="B7" i="24"/>
  <c r="B5" i="24"/>
  <c r="B4" i="24"/>
  <c r="B3" i="24"/>
  <c r="B6" i="24" l="1"/>
  <c r="K8" i="27" l="1"/>
  <c r="J8" i="27"/>
  <c r="I8" i="27"/>
  <c r="G8" i="27"/>
  <c r="E8" i="27"/>
  <c r="C8" i="27"/>
  <c r="M8" i="27" s="1"/>
  <c r="M7" i="27"/>
  <c r="H7" i="27" s="1"/>
  <c r="H8" i="27" s="1"/>
  <c r="L7" i="27"/>
  <c r="L8" i="27" s="1"/>
  <c r="J7" i="27"/>
  <c r="D7" i="27"/>
  <c r="D8" i="27" s="1"/>
  <c r="E8" i="38"/>
  <c r="C8" i="38"/>
  <c r="G7" i="38"/>
  <c r="F7" i="38" s="1"/>
  <c r="F13" i="29"/>
  <c r="G12" i="29" s="1"/>
  <c r="D13" i="29"/>
  <c r="H13" i="29" s="1"/>
  <c r="I13" i="29" s="1"/>
  <c r="H12" i="29"/>
  <c r="I12" i="29" s="1"/>
  <c r="H11" i="29"/>
  <c r="I11" i="29" s="1"/>
  <c r="G11" i="29"/>
  <c r="E11" i="29"/>
  <c r="H10" i="29"/>
  <c r="I10" i="29" s="1"/>
  <c r="H9" i="29"/>
  <c r="I9" i="29" s="1"/>
  <c r="G9" i="29"/>
  <c r="E9" i="29"/>
  <c r="H8" i="29"/>
  <c r="I8" i="29" s="1"/>
  <c r="C14" i="33"/>
  <c r="D13" i="33"/>
  <c r="D12" i="33"/>
  <c r="D11" i="33"/>
  <c r="D10" i="33"/>
  <c r="D9" i="33"/>
  <c r="D8" i="33"/>
  <c r="D7" i="33"/>
  <c r="D14" i="33" s="1"/>
  <c r="E29" i="34"/>
  <c r="C29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G8" i="34"/>
  <c r="G29" i="34" s="1"/>
  <c r="C11" i="35"/>
  <c r="C13" i="35" s="1"/>
  <c r="D10" i="35"/>
  <c r="D9" i="35"/>
  <c r="D8" i="35"/>
  <c r="D7" i="35"/>
  <c r="C15" i="36"/>
  <c r="C13" i="36"/>
  <c r="D13" i="36" s="1"/>
  <c r="D12" i="36"/>
  <c r="D11" i="36"/>
  <c r="D10" i="36"/>
  <c r="D9" i="36"/>
  <c r="D8" i="36"/>
  <c r="D7" i="36"/>
  <c r="C10" i="37"/>
  <c r="C12" i="37" s="1"/>
  <c r="D9" i="37"/>
  <c r="D8" i="37"/>
  <c r="D7" i="37"/>
  <c r="E18" i="15"/>
  <c r="F17" i="15" s="1"/>
  <c r="C18" i="15"/>
  <c r="D16" i="15" s="1"/>
  <c r="G17" i="15"/>
  <c r="G16" i="15"/>
  <c r="F16" i="15"/>
  <c r="G15" i="15"/>
  <c r="G14" i="15"/>
  <c r="F14" i="15"/>
  <c r="G13" i="15"/>
  <c r="G12" i="15"/>
  <c r="F12" i="15"/>
  <c r="G11" i="15"/>
  <c r="G10" i="15"/>
  <c r="F10" i="15"/>
  <c r="G9" i="15"/>
  <c r="G8" i="15"/>
  <c r="F8" i="15"/>
  <c r="E15" i="16"/>
  <c r="C15" i="16"/>
  <c r="D14" i="16" s="1"/>
  <c r="G14" i="16"/>
  <c r="F14" i="16"/>
  <c r="G13" i="16"/>
  <c r="H13" i="16" s="1"/>
  <c r="F13" i="16"/>
  <c r="D13" i="16"/>
  <c r="G12" i="16"/>
  <c r="H12" i="16" s="1"/>
  <c r="F12" i="16"/>
  <c r="G11" i="16"/>
  <c r="F11" i="16"/>
  <c r="D11" i="16"/>
  <c r="G10" i="16"/>
  <c r="H10" i="16" s="1"/>
  <c r="F10" i="16"/>
  <c r="G9" i="16"/>
  <c r="H9" i="16" s="1"/>
  <c r="F9" i="16"/>
  <c r="D9" i="16"/>
  <c r="G8" i="16"/>
  <c r="G15" i="16" s="1"/>
  <c r="F8" i="16"/>
  <c r="F15" i="16" s="1"/>
  <c r="C16" i="17"/>
  <c r="D15" i="17"/>
  <c r="D14" i="17"/>
  <c r="D13" i="17"/>
  <c r="D12" i="17"/>
  <c r="D11" i="17"/>
  <c r="D10" i="17"/>
  <c r="D9" i="17"/>
  <c r="D8" i="17"/>
  <c r="D7" i="17"/>
  <c r="D6" i="17"/>
  <c r="D16" i="17" s="1"/>
  <c r="C16" i="18"/>
  <c r="D13" i="18" s="1"/>
  <c r="H100" i="19"/>
  <c r="H99" i="19"/>
  <c r="H98" i="19"/>
  <c r="H97" i="19"/>
  <c r="H96" i="19"/>
  <c r="H95" i="19"/>
  <c r="H94" i="19"/>
  <c r="H92" i="19"/>
  <c r="H86" i="19"/>
  <c r="H85" i="19"/>
  <c r="H84" i="19"/>
  <c r="H83" i="19"/>
  <c r="H82" i="19"/>
  <c r="H81" i="19"/>
  <c r="H80" i="19"/>
  <c r="H79" i="19"/>
  <c r="H78" i="19"/>
  <c r="H76" i="19"/>
  <c r="H75" i="19"/>
  <c r="H74" i="19"/>
  <c r="H73" i="19"/>
  <c r="H72" i="19"/>
  <c r="H70" i="19"/>
  <c r="H67" i="19"/>
  <c r="H64" i="19"/>
  <c r="H61" i="19"/>
  <c r="H60" i="19"/>
  <c r="H58" i="19"/>
  <c r="H57" i="19"/>
  <c r="H56" i="19"/>
  <c r="H52" i="19"/>
  <c r="H48" i="19"/>
  <c r="H44" i="19"/>
  <c r="H42" i="19"/>
  <c r="H41" i="19"/>
  <c r="H39" i="19"/>
  <c r="H38" i="19"/>
  <c r="H36" i="19"/>
  <c r="H31" i="19"/>
  <c r="H18" i="19"/>
  <c r="C10" i="8"/>
  <c r="D9" i="8" s="1"/>
  <c r="F7" i="27" l="1"/>
  <c r="F8" i="38"/>
  <c r="D7" i="38"/>
  <c r="D8" i="38" s="1"/>
  <c r="G8" i="38"/>
  <c r="E13" i="29"/>
  <c r="G13" i="29"/>
  <c r="E8" i="29"/>
  <c r="E10" i="29"/>
  <c r="E12" i="29"/>
  <c r="G8" i="29"/>
  <c r="G10" i="29"/>
  <c r="D11" i="35"/>
  <c r="D10" i="37"/>
  <c r="H16" i="15"/>
  <c r="H10" i="15"/>
  <c r="D12" i="15"/>
  <c r="D8" i="15"/>
  <c r="D10" i="15"/>
  <c r="D14" i="15"/>
  <c r="G18" i="15"/>
  <c r="H8" i="15" s="1"/>
  <c r="D9" i="15"/>
  <c r="D11" i="15"/>
  <c r="D13" i="15"/>
  <c r="D15" i="15"/>
  <c r="D17" i="15"/>
  <c r="F9" i="15"/>
  <c r="F11" i="15"/>
  <c r="F13" i="15"/>
  <c r="F15" i="15"/>
  <c r="H14" i="16"/>
  <c r="H11" i="16"/>
  <c r="H8" i="16"/>
  <c r="H15" i="16" s="1"/>
  <c r="D8" i="16"/>
  <c r="D15" i="16" s="1"/>
  <c r="D10" i="16"/>
  <c r="D12" i="16"/>
  <c r="D10" i="18"/>
  <c r="D11" i="18"/>
  <c r="D14" i="18"/>
  <c r="D15" i="18"/>
  <c r="D6" i="18"/>
  <c r="D16" i="18" s="1"/>
  <c r="D7" i="18"/>
  <c r="D9" i="18"/>
  <c r="D8" i="8"/>
  <c r="D7" i="8"/>
  <c r="D10" i="8" s="1"/>
  <c r="F8" i="27" l="1"/>
  <c r="N8" i="27" s="1"/>
  <c r="N7" i="27"/>
  <c r="H7" i="38"/>
  <c r="H8" i="38" s="1"/>
  <c r="H17" i="15"/>
  <c r="H11" i="15"/>
  <c r="H15" i="15"/>
  <c r="H14" i="15"/>
  <c r="H13" i="15"/>
  <c r="H9" i="15"/>
  <c r="H12" i="15"/>
</calcChain>
</file>

<file path=xl/sharedStrings.xml><?xml version="1.0" encoding="utf-8"?>
<sst xmlns="http://schemas.openxmlformats.org/spreadsheetml/2006/main" count="833" uniqueCount="390">
  <si>
    <t>C13. Personas inscriptas según jurisdicción</t>
  </si>
  <si>
    <t>Jurisdicción</t>
  </si>
  <si>
    <t>Cursos/Actividades que comienzan y finalizan dentro del cuatrimestre</t>
  </si>
  <si>
    <r>
      <t>3.</t>
    </r>
    <r>
      <rPr>
        <b/>
        <vertAlign val="superscript"/>
        <sz val="10"/>
        <color rgb="FFFFFFFF"/>
        <rFont val="Calibri"/>
        <family val="2"/>
        <scheme val="minor"/>
      </rPr>
      <t>er</t>
    </r>
    <r>
      <rPr>
        <b/>
        <sz val="10"/>
        <color rgb="FFFFFFFF"/>
        <rFont val="Calibri"/>
        <family val="2"/>
        <scheme val="minor"/>
      </rPr>
      <t xml:space="preserve"> cuatrimestre 2021</t>
    </r>
  </si>
  <si>
    <t>Inscriptos</t>
  </si>
  <si>
    <t>Cant.</t>
  </si>
  <si>
    <t>%</t>
  </si>
  <si>
    <t>Servicio Penitenciario Federal</t>
  </si>
  <si>
    <t>Ministerio de Trabajo, Empleo y Seguridad Social</t>
  </si>
  <si>
    <t>Fuerza Aérea Argentina</t>
  </si>
  <si>
    <t>Armada Argentina</t>
  </si>
  <si>
    <t>Secretaría de Cultura</t>
  </si>
  <si>
    <t>Estado Mayor General del Ejercito</t>
  </si>
  <si>
    <t>Jefatura de Gabinete</t>
  </si>
  <si>
    <t>Dirección Nacional de Migraciones</t>
  </si>
  <si>
    <t>Ministerio de Seguridad</t>
  </si>
  <si>
    <t>Registro Nacional de las Personas (RENAPER)</t>
  </si>
  <si>
    <t>Ministerio de Economía y Finanzas Públicas</t>
  </si>
  <si>
    <t>Ministerio de Justicia y Derechos Humanos</t>
  </si>
  <si>
    <t>Administración de Parques Nacionales</t>
  </si>
  <si>
    <t>Instituto de Obra Social de las Fuerzas Armadas (IOSFA)</t>
  </si>
  <si>
    <t>Administración Federal de Ingresos Públicos</t>
  </si>
  <si>
    <t>Ministerio de Educación</t>
  </si>
  <si>
    <t>Servicio Nacional de Sanidad y Calidad Agroalimentaria</t>
  </si>
  <si>
    <t>Dirección Nacional de Vialidad (DNV)</t>
  </si>
  <si>
    <t>Ministerio de Salud y Ambiente</t>
  </si>
  <si>
    <t>Ministerio de Transporte</t>
  </si>
  <si>
    <t>CONICET</t>
  </si>
  <si>
    <t>Ministerio de Industria</t>
  </si>
  <si>
    <t>Ministerio de Desarrollo Social</t>
  </si>
  <si>
    <t>Secretaría Nacional de Niñez, Adolescencia y Familia</t>
  </si>
  <si>
    <t>Ministerio de Agricultura, Ganadería y Pesca</t>
  </si>
  <si>
    <t>Ministerio de Defensa</t>
  </si>
  <si>
    <t>Aerolíneas Argentinas S.A.</t>
  </si>
  <si>
    <t>Ministerio del Interior</t>
  </si>
  <si>
    <t>Ministerio de Desarrollo Territorial y Hábitat (MDTH)</t>
  </si>
  <si>
    <t>Secretaría General</t>
  </si>
  <si>
    <t>Junta de Seguridad del Transporte</t>
  </si>
  <si>
    <t>Ministerio de Obras Públicas (MOP</t>
  </si>
  <si>
    <t>Instituto Nacional de Tecnología Agropecuaria (INTA)</t>
  </si>
  <si>
    <t>Sindicatura General de la Nación (SIGEN)</t>
  </si>
  <si>
    <t>Admi. Nac. de Laboratorios e Inst. de Salud Dr. Carlos G. Malbrán (ANLIS)</t>
  </si>
  <si>
    <t>Hospital Nac. Prof. Alejandro A. Posadas</t>
  </si>
  <si>
    <t>Instituto Nacional de Cine y Artes Audiovisuales(Ente Público No Estatal - Dto 1536/02</t>
  </si>
  <si>
    <t>Gendarmería Nacional</t>
  </si>
  <si>
    <t>Ministerio de Relac. Ext., Comercio Internac. y Culto</t>
  </si>
  <si>
    <t>Sec. de Ambiente Desarrollo Sustentable</t>
  </si>
  <si>
    <t>Ministerio de Ciencia, Tecnología e Innovación Productiva</t>
  </si>
  <si>
    <t>Casa de Moneda S.E.</t>
  </si>
  <si>
    <t>ANMAT</t>
  </si>
  <si>
    <t>Superintendencia de Servicios de Salud</t>
  </si>
  <si>
    <t>Correo Oficial de la República Argentina S.A. (CORASA)</t>
  </si>
  <si>
    <t>Autoridad de Cuenca Matanza Riachuelo (ACUMAR)</t>
  </si>
  <si>
    <t>Ministerio de las Mujeres, Géneros y Diversidad (MMGyD)</t>
  </si>
  <si>
    <t>Administración Nacional de Aviación Civil (ANAC)</t>
  </si>
  <si>
    <t>Secretaría de Innovación Pública</t>
  </si>
  <si>
    <t>Instituto Nacional de Estadística y Censos (INDEC)</t>
  </si>
  <si>
    <t>Instituto Nacional de Vitivinicultura</t>
  </si>
  <si>
    <t>Instituto Nacional de Tecnología Industrial  (INTI)</t>
  </si>
  <si>
    <t>Secretaría de Gobierno de Modernización de la Nación</t>
  </si>
  <si>
    <t>Instituto Nacional de Asociativismo y Economía Social (INAES)</t>
  </si>
  <si>
    <t>Superintendencia de Seguros de la Nación</t>
  </si>
  <si>
    <t>Grupo Provincia S.A.</t>
  </si>
  <si>
    <t>Agencia Nacional de Discapacidad</t>
  </si>
  <si>
    <t>Hospital SOMMER</t>
  </si>
  <si>
    <t>Caja de Retiros, Jubilaciones y Pensiones de la Policía Federal</t>
  </si>
  <si>
    <t>Instituto Geográfico Nacional</t>
  </si>
  <si>
    <t>Sec. Legal y Técnica</t>
  </si>
  <si>
    <t>Agencia de Administración de Bienes del Estado (AABE)</t>
  </si>
  <si>
    <t>INIDEP</t>
  </si>
  <si>
    <t>Comisión Nacional de Energía Atómica</t>
  </si>
  <si>
    <t>Ministerio de Turismo</t>
  </si>
  <si>
    <t>Procuracion  del Tesoro</t>
  </si>
  <si>
    <t>Empresa Argentina de Soluciones Satelitales S.A (Arsat)</t>
  </si>
  <si>
    <t>Agencia Nacional de Promoción Científica y Tecnológica</t>
  </si>
  <si>
    <t>Instituto Nacional del Cáncer</t>
  </si>
  <si>
    <t>ANSES</t>
  </si>
  <si>
    <t>Agencia Nacional de Seguridad Vial</t>
  </si>
  <si>
    <t>Comisión Nacional de Regulación del Transporte</t>
  </si>
  <si>
    <t>Prefectura Naval Argentina</t>
  </si>
  <si>
    <t>Comisión Nacional de Valores</t>
  </si>
  <si>
    <t>Unidad de Información Financiera</t>
  </si>
  <si>
    <t>Servicio Meteorológico Nacional</t>
  </si>
  <si>
    <t>Ministerio de Energía y Minería</t>
  </si>
  <si>
    <t>Sec. Programación para la Prevención de la Drogadicción y la Lucha contra el Narcotráfico</t>
  </si>
  <si>
    <t>Teatro Nacional Cervantes</t>
  </si>
  <si>
    <t>Estado Mayor Conjunto de las Fuerzas Armadas</t>
  </si>
  <si>
    <t>Instituto de Ayuda Financiera para pago de Retiros y Pensiones Militares</t>
  </si>
  <si>
    <t>Resto de jurisdicciones*</t>
  </si>
  <si>
    <t>Total</t>
  </si>
  <si>
    <t>Fuente: Elaboración propia con base en Sistema de Acreditación INAP (SAI)</t>
  </si>
  <si>
    <t>* Menos de 100 inscriptos</t>
  </si>
  <si>
    <t>C14. Personas inscriptas según modalidad de cursada</t>
  </si>
  <si>
    <t>Modalidad</t>
  </si>
  <si>
    <r>
      <t>3.</t>
    </r>
    <r>
      <rPr>
        <b/>
        <vertAlign val="superscript"/>
        <sz val="10"/>
        <color theme="0"/>
        <rFont val="Calibri (Cuerpo)"/>
      </rPr>
      <t>er</t>
    </r>
    <r>
      <rPr>
        <b/>
        <sz val="10"/>
        <color theme="0"/>
        <rFont val="Calibri"/>
        <family val="2"/>
        <scheme val="minor"/>
      </rPr>
      <t xml:space="preserve"> cuatrimestre 2021</t>
    </r>
  </si>
  <si>
    <t>Campus virtual</t>
  </si>
  <si>
    <t>Capacitación externa</t>
  </si>
  <si>
    <t>Presencial</t>
  </si>
  <si>
    <t>C18. Cantidad de cursos/Actividades según programa, área y rango de duración (en horas)</t>
  </si>
  <si>
    <t>Programa/Área</t>
  </si>
  <si>
    <t>Prolongado</t>
  </si>
  <si>
    <t>De larga duración</t>
  </si>
  <si>
    <t>Total general</t>
  </si>
  <si>
    <t>1 a 9 h</t>
  </si>
  <si>
    <t>10 a 15 h</t>
  </si>
  <si>
    <t>16 a 30 h</t>
  </si>
  <si>
    <t>31 a 60 h</t>
  </si>
  <si>
    <t>61 a 100 h</t>
  </si>
  <si>
    <t>101 a 130  h</t>
  </si>
  <si>
    <t>161 a 200 h</t>
  </si>
  <si>
    <t xml:space="preserve"> Conferencias INAP</t>
  </si>
  <si>
    <t xml:space="preserve"> Administración y políticas públicas</t>
  </si>
  <si>
    <t>Comunicación</t>
  </si>
  <si>
    <t>Estado, administración y politícas públicas</t>
  </si>
  <si>
    <t>Gestión administrativa</t>
  </si>
  <si>
    <t>Innovación</t>
  </si>
  <si>
    <t>Innovación pública</t>
  </si>
  <si>
    <t>Organizaciones públicas</t>
  </si>
  <si>
    <t>TIC aplicadas a la gestión</t>
  </si>
  <si>
    <t>Plan Federal</t>
  </si>
  <si>
    <t xml:space="preserve"> Integridad, ética y transparencia</t>
  </si>
  <si>
    <t>Actividades Transversales</t>
  </si>
  <si>
    <t>Administración financiera</t>
  </si>
  <si>
    <t>Compras y contrataciones</t>
  </si>
  <si>
    <t>Conducción de personas y equipos</t>
  </si>
  <si>
    <t>Control y auditoría</t>
  </si>
  <si>
    <t>Diversidad e inclusión</t>
  </si>
  <si>
    <t>Gestión administrativa electrónica</t>
  </si>
  <si>
    <t>Informática</t>
  </si>
  <si>
    <t>Integridad, ética y transparencia</t>
  </si>
  <si>
    <t>Objetivos de Desarrollo Sostenible</t>
  </si>
  <si>
    <t>Organización, planificación y gestión</t>
  </si>
  <si>
    <t>Relación y administración de la ciudadanía</t>
  </si>
  <si>
    <t>Recursos humanos (capacitación)</t>
  </si>
  <si>
    <t>Servicios y mantenimiento</t>
  </si>
  <si>
    <t>Campos de Práctica</t>
  </si>
  <si>
    <t>Calidad en la gestión pública</t>
  </si>
  <si>
    <t>Derecho público</t>
  </si>
  <si>
    <t>Recursos humanos (carrera)</t>
  </si>
  <si>
    <t>Recursos humanos (administración del personal)</t>
  </si>
  <si>
    <t>Pedagogía y didáctica de la formación</t>
  </si>
  <si>
    <t>TIC aplicadas a la formación</t>
  </si>
  <si>
    <t>Capacidades Específicas para la Gestión Pública</t>
  </si>
  <si>
    <t xml:space="preserve"> Administración y servicios de oficina</t>
  </si>
  <si>
    <t xml:space="preserve"> Informática aplicada</t>
  </si>
  <si>
    <t>Campos de Práctica-Trayectos Formativos</t>
  </si>
  <si>
    <t xml:space="preserve"> Formación 2021 INAP-FoPeCap</t>
  </si>
  <si>
    <t>Ingresantes en Administración y Servicios Generales</t>
  </si>
  <si>
    <t>Ingresantes para Técnicos-Profesionales</t>
  </si>
  <si>
    <t xml:space="preserve"> Perfeccionamiento técnico-profesional</t>
  </si>
  <si>
    <t xml:space="preserve"> Asuntos jurídicos y legales</t>
  </si>
  <si>
    <t>C17. Cantidad de cursos según rango de duración (en horas)</t>
  </si>
  <si>
    <t>Rango de duración</t>
  </si>
  <si>
    <t>Breve (1 a 9 h)</t>
  </si>
  <si>
    <t>Intermedio (10 a 15 h)</t>
  </si>
  <si>
    <t>(16 a 30 h)</t>
  </si>
  <si>
    <t>(31 a 60 h)</t>
  </si>
  <si>
    <t>(61 a 100 h)</t>
  </si>
  <si>
    <t>(101 a 130 h)</t>
  </si>
  <si>
    <t>(131 a 160 h)</t>
  </si>
  <si>
    <t>(161 a 200 h)</t>
  </si>
  <si>
    <t>C16. Agentes según cantidad de cursos/actividades</t>
  </si>
  <si>
    <t>Cantidad de cursos</t>
  </si>
  <si>
    <t>Cursos / Actividades que finalizan fuera del cuatrimestre</t>
  </si>
  <si>
    <t>2do. Cuatrimestre 2021</t>
  </si>
  <si>
    <t>Cantidad</t>
  </si>
  <si>
    <t>10 o más</t>
  </si>
  <si>
    <t>C15. Personas inscriptas según rango etario y género</t>
  </si>
  <si>
    <t>Rango etario</t>
  </si>
  <si>
    <t>M</t>
  </si>
  <si>
    <t>F</t>
  </si>
  <si>
    <t>16 a 25 años</t>
  </si>
  <si>
    <t>26 a 35 años</t>
  </si>
  <si>
    <t>36 a 45 años</t>
  </si>
  <si>
    <t>46 a 55 años</t>
  </si>
  <si>
    <t>56 a 65 años</t>
  </si>
  <si>
    <t>66 a 75 años</t>
  </si>
  <si>
    <t>S/D</t>
  </si>
  <si>
    <t>C12. Personas inscriptas según nivel de estudios y género</t>
  </si>
  <si>
    <t>Nivel de estudios</t>
  </si>
  <si>
    <t>Primario</t>
  </si>
  <si>
    <t>Ciclo Básico</t>
  </si>
  <si>
    <t>Secundario</t>
  </si>
  <si>
    <t>Superior no universitario incompleto</t>
  </si>
  <si>
    <t>Superior no universitario completo</t>
  </si>
  <si>
    <t>Superior universitario incompleto</t>
  </si>
  <si>
    <t>Superior universitario completo</t>
  </si>
  <si>
    <t>Posgrado Incompleto</t>
  </si>
  <si>
    <t>Posgrado completo</t>
  </si>
  <si>
    <t>C11. Personas inscriptas SINEP según tramo</t>
  </si>
  <si>
    <t>Tramo</t>
  </si>
  <si>
    <t>General</t>
  </si>
  <si>
    <t>Intermedio</t>
  </si>
  <si>
    <t>Avanzado</t>
  </si>
  <si>
    <t>Subtotal</t>
  </si>
  <si>
    <t>No corresponde</t>
  </si>
  <si>
    <t>N/C</t>
  </si>
  <si>
    <t>C10. Personas inscriptas SINEP según nivel</t>
  </si>
  <si>
    <t>Nivel</t>
  </si>
  <si>
    <t>% sobre el total del nivel en el SINEP</t>
  </si>
  <si>
    <t xml:space="preserve"> %</t>
  </si>
  <si>
    <t>Nivel A</t>
  </si>
  <si>
    <t>Nivel B</t>
  </si>
  <si>
    <t>Nivel C</t>
  </si>
  <si>
    <t>Nivel D</t>
  </si>
  <si>
    <t>Nivel E</t>
  </si>
  <si>
    <t>Nivel F</t>
  </si>
  <si>
    <t>C9. Personas inscriptas SINEP según agrupamiento</t>
  </si>
  <si>
    <t>Agrupamiento</t>
  </si>
  <si>
    <t>Profesional</t>
  </si>
  <si>
    <t>Científico técnico</t>
  </si>
  <si>
    <t>Especializado</t>
  </si>
  <si>
    <t>C8. Personas inscriptas según escalafón y género</t>
  </si>
  <si>
    <t>Escalafón</t>
  </si>
  <si>
    <t>Sistema Nacional de Empleo Público - Decreto 2098/08</t>
  </si>
  <si>
    <t>Ley Marco 48</t>
  </si>
  <si>
    <t>Personal Civil de las Fuerzas Armadas</t>
  </si>
  <si>
    <t>Personal Contratado</t>
  </si>
  <si>
    <t>Personal de Seguridad y Defensa del Servicio Penitenciario Nacional</t>
  </si>
  <si>
    <t>Personal Militar de las FF.AA.</t>
  </si>
  <si>
    <t>Personal de la Dirección Nacional de Vialidad</t>
  </si>
  <si>
    <t>Personal de Seguridad y Defensa de la Gendarmería Nacional</t>
  </si>
  <si>
    <t>Personal del Instituto Nacional de Tecnologías Agropecuarias</t>
  </si>
  <si>
    <t>Personal de la SIGEN</t>
  </si>
  <si>
    <t>Personal del CONICET</t>
  </si>
  <si>
    <t>Personal del Instituto Nacional de Tecnología Industrial</t>
  </si>
  <si>
    <t>Carrera profesional hospitalaria Dto. 277/91</t>
  </si>
  <si>
    <t>Personal Docente civil de FF.AA.</t>
  </si>
  <si>
    <t>Autoridades Superiores</t>
  </si>
  <si>
    <t>Personal de la Comisión Nacional de Regulación del Transporte</t>
  </si>
  <si>
    <t>Personal de la Comisión Nacional de Energía Atómica</t>
  </si>
  <si>
    <t>Personal Administradores Gubernamentales</t>
  </si>
  <si>
    <t>Personal del Instituto Nacional de la Propiedad Industrial</t>
  </si>
  <si>
    <t>Otros</t>
  </si>
  <si>
    <t>Resto Escalafones*</t>
  </si>
  <si>
    <t>C7. Cantidad de Cursos/Actividades según rango de cantidad de presonas inscriptas</t>
  </si>
  <si>
    <t>Rango de cantidad de inscriptos</t>
  </si>
  <si>
    <t>Cantidad de cursos/actividades</t>
  </si>
  <si>
    <t>Menos de 50 inscriptos</t>
  </si>
  <si>
    <t>50 a 99 inscriptos</t>
  </si>
  <si>
    <t>100 a 299 inscriptos</t>
  </si>
  <si>
    <t>300 a 499 inscriptos</t>
  </si>
  <si>
    <t>500 a 699 inscriptos</t>
  </si>
  <si>
    <t>700 a 899 inscriptos</t>
  </si>
  <si>
    <t>900 inscriptos o más</t>
  </si>
  <si>
    <t>C6. Comisiones y personas inscriptas según curso/actividad</t>
  </si>
  <si>
    <t>Curso/Actividad</t>
  </si>
  <si>
    <r>
      <t>3.</t>
    </r>
    <r>
      <rPr>
        <b/>
        <vertAlign val="superscript"/>
        <sz val="11"/>
        <color theme="0"/>
        <rFont val="Calibri (Cuerpo)"/>
      </rPr>
      <t>er</t>
    </r>
    <r>
      <rPr>
        <b/>
        <sz val="11"/>
        <color theme="0"/>
        <rFont val="Calibri"/>
        <family val="2"/>
        <scheme val="minor"/>
      </rPr>
      <t xml:space="preserve"> cuatrimestre 2021</t>
    </r>
  </si>
  <si>
    <t>Comisiones</t>
  </si>
  <si>
    <t>Sensibilización en la temática de género y violencia contra las mujeres</t>
  </si>
  <si>
    <t>Sistema GDE - módulos: CCOC, GEDO, EE - nivel 1 (virtual)</t>
  </si>
  <si>
    <t>Excel 2010 básico</t>
  </si>
  <si>
    <t>Excel: funciones avanzadas</t>
  </si>
  <si>
    <t>Ceremonial y protocolo en las organizaciones públicas</t>
  </si>
  <si>
    <t>Big data: haciendo hablar los datos</t>
  </si>
  <si>
    <t>Atención a la ciudadanía: módulo introductorio</t>
  </si>
  <si>
    <t>Excel 2010/13 avanzado: tablas dinámicas</t>
  </si>
  <si>
    <t>Comunicación gubernamental y redes sociales: desafíos para la administración pública</t>
  </si>
  <si>
    <t>Protección contra incendios y plan de emergencia</t>
  </si>
  <si>
    <t>Nociones de primeros auxilios</t>
  </si>
  <si>
    <t>Producción de textos administrativos</t>
  </si>
  <si>
    <t>Word  avanzado: referencias y herramientas colaborativas</t>
  </si>
  <si>
    <t>Ética pública</t>
  </si>
  <si>
    <t>Introducción a la toxicología laboral</t>
  </si>
  <si>
    <t>Curso integral para la atención a la ciudadanía con perspectiva de derechos e inclusión</t>
  </si>
  <si>
    <t>Introducción a la documentación administrativa</t>
  </si>
  <si>
    <t>Introducción al sistema de riesgos del trabajo</t>
  </si>
  <si>
    <t>Introducción a la ergonomía laboral</t>
  </si>
  <si>
    <t>Introducción a la organización del trabajo: claves para administrar el tiempo</t>
  </si>
  <si>
    <t>Introducción al trabajo remoto</t>
  </si>
  <si>
    <t>Introducción al ciberdelito</t>
  </si>
  <si>
    <t>Derechos y obligaciones de los actores del sistema de riesgos del trabajo</t>
  </si>
  <si>
    <t>Nociones generales sobre el régimen de contrataciones de la administración nacional</t>
  </si>
  <si>
    <t>Riesgos derivados de la organización del trabajo</t>
  </si>
  <si>
    <t>Diálogos de aprendizaje: neurociencias y aprendizaje permanente</t>
  </si>
  <si>
    <t>Promoción del acceso y permanencia laboral de travestis, transexuales y transgénero en el Sector Público Nacional</t>
  </si>
  <si>
    <t>Aprendiendo a aprender en equipos de trabajo</t>
  </si>
  <si>
    <t>Word 2010 básico</t>
  </si>
  <si>
    <t xml:space="preserve">Presentaciones visuales con powerpoint </t>
  </si>
  <si>
    <t>Energías renovables y eficiencia energética: el uso de la energía en la administración pública</t>
  </si>
  <si>
    <t>Compr.ar: introducción al sistema</t>
  </si>
  <si>
    <t>Introducción a la seguridad e higiene en el trabajo</t>
  </si>
  <si>
    <t>Hacia una gestión colaborativa de conflictos</t>
  </si>
  <si>
    <t xml:space="preserve">El Estado después de la pandemia COVID-19 </t>
  </si>
  <si>
    <t>Administración financiera del sector público nacional: una aproximación</t>
  </si>
  <si>
    <t>Introducción a los objetivos del desarrollo sostenible</t>
  </si>
  <si>
    <t xml:space="preserve">Empleo público </t>
  </si>
  <si>
    <t>Introducción a la ciberseguridad: uso seguro de las tecnologías de la información</t>
  </si>
  <si>
    <t>El enfoque de derechos en las políticas públicas</t>
  </si>
  <si>
    <t>Programa para ingresantes del agrupamiento general SINEP (capacitación obligatoria para personal ingresante por concurso - planta permanente - RES SGYCA 384/14</t>
  </si>
  <si>
    <t>Introducción a la planificación y seguimiento de políticas públicas</t>
  </si>
  <si>
    <t>Jornada de difusión: nuevo proceso de pago de retenciones impositivas y previsionales mediante vep por transferencia inmediata</t>
  </si>
  <si>
    <t>Sistema GDE - módulos: CCOO, GEDO, EE - nivel 1 (presencial)</t>
  </si>
  <si>
    <t>Programa para ingresantes del SINEP agrupamiento general con suplemento por capacitación terciaria y del agrupamiento profesional y/o científico técnico con y sin funciones ejecutivas o de jefatura RES. SGYCA 384/14</t>
  </si>
  <si>
    <t>Las políticas culturales y la economía política del posdesarrollo</t>
  </si>
  <si>
    <t>Competencias laborales</t>
  </si>
  <si>
    <t>La importancia del control interno en la administración pública nacional</t>
  </si>
  <si>
    <t>Diálogos de aprendizaje: visualización de datos</t>
  </si>
  <si>
    <t>Introducción a la gestión energética de edificios públicos</t>
  </si>
  <si>
    <t>Estado y administración pública</t>
  </si>
  <si>
    <t>Encuentro de trabajo con coordinadores técnicos de capacitación: planificando lo que viene – PAC 2022</t>
  </si>
  <si>
    <t>Introducción a la administración pública comparada</t>
  </si>
  <si>
    <t>Ética, transparencia e integridad en el estado: perspectivas y herramientas de lucha contra la corrupción</t>
  </si>
  <si>
    <t>Jornada de tesorerías jurisdiccionales – modalidad virtual</t>
  </si>
  <si>
    <t>Aspectos generales de la redacción</t>
  </si>
  <si>
    <t>Sensibilización en la temática de género y violencia contra las mujeres (Plan Federal)</t>
  </si>
  <si>
    <t>Compr.ar virtual: evaluación y adjudicación</t>
  </si>
  <si>
    <t>El buen uso del espacio en los edificios públicos</t>
  </si>
  <si>
    <t>Buenas prácticas durante la tramitación de los procedimientos administrativos (APT)</t>
  </si>
  <si>
    <t>Firma digital</t>
  </si>
  <si>
    <t>Charla magistral: pensar un país federal con perspectiva de género</t>
  </si>
  <si>
    <t>Compr.ar virtual: solicitud de contratación y proceso de compra</t>
  </si>
  <si>
    <t>Conversaciones difíciles en el ámbito laboral (APT)</t>
  </si>
  <si>
    <t>Los procedimientos administrativos y la gestión documental electrónica (APT)</t>
  </si>
  <si>
    <t xml:space="preserve">Seguridad de la información: conceptos fundamentales  </t>
  </si>
  <si>
    <t>Ciclo de conferencias INAP: instituciones libres de violencias sexistas: empecemos por casa.</t>
  </si>
  <si>
    <t>Diplomatura en prevención de adicciones y HIV/ sida en el ámbito laboral. Edición 2021 (FoPeCaP)</t>
  </si>
  <si>
    <t>Competencias directivas orientadas a resultados en la gestión pública</t>
  </si>
  <si>
    <t>Accesibilidad web – introducción y pautas</t>
  </si>
  <si>
    <t>Enfoque y pautas de atención a personas con discapacidad</t>
  </si>
  <si>
    <t>Enfoques y perspectivas para la prevención de la trata y explotación de personas</t>
  </si>
  <si>
    <t>Reflexiones desde la administración pública en tiempos de pandemia</t>
  </si>
  <si>
    <t>Charla magistral: pensando un país federal desde el desarrollo científico</t>
  </si>
  <si>
    <t>Conversaciones sobre ética pública</t>
  </si>
  <si>
    <t>Contrat.ar: gestión de los procesos de contratación y ejecución de la obra pública</t>
  </si>
  <si>
    <t>Nuevos desafíos para la seguridad informática</t>
  </si>
  <si>
    <t>Ciclo de conferencias INAP: la comunicación digital en las administraciones públicas</t>
  </si>
  <si>
    <t>Mitos y falacias frecuentes en la gestión pública</t>
  </si>
  <si>
    <t>Técnicas para la redacción de informes</t>
  </si>
  <si>
    <t>Transparencia: un enfoque integral para la gestión pública</t>
  </si>
  <si>
    <t>Aproximaciones a la ciberseguridad - parte 1</t>
  </si>
  <si>
    <t>Voces de autoría: capacidades comunicacionales para gestionar las crisis y el riesgo</t>
  </si>
  <si>
    <t>Organización del trabajo</t>
  </si>
  <si>
    <t>Promoción de la igualdad de oportunidades y de trato. Reducción brechas de género en el empleo público. Liderazgo femenino (FoPeCaP)</t>
  </si>
  <si>
    <t>Régimen de obsequios y viajes financiados por terceros a funcionarios públicos. Decreto 1179/2016 (AGN)</t>
  </si>
  <si>
    <t>Conversaciones efectivas</t>
  </si>
  <si>
    <t xml:space="preserve">Electricidad: montado y mantenimiento de instalaciones </t>
  </si>
  <si>
    <t>Cómo liderar y mantener el bienestar emocional en épocas de crisis</t>
  </si>
  <si>
    <t>Cuidados de trabajadores y trabajadoras en tiempos de COVID</t>
  </si>
  <si>
    <t>Diseño centrado en las personas, aplicaciones prácticas</t>
  </si>
  <si>
    <t>Diálogos de aprendizaje: cómo orientar la gestión pública a los valores ODS</t>
  </si>
  <si>
    <t>Administración pública nacional:  su organización y principios que rigen el procedimiento administrativo</t>
  </si>
  <si>
    <t>Ciclo de conferencias INAP: una introducción al análisis prospectivo y su vinculación con la planificación estratégica</t>
  </si>
  <si>
    <t>La unidad requirente en la gestión de compra</t>
  </si>
  <si>
    <t>Claves para el asesoramiento a la ciudadanía en trámites y servicios online</t>
  </si>
  <si>
    <t>Diálogos de aprendizaje: el desafío de la institucionalidad en la administración pública</t>
  </si>
  <si>
    <t xml:space="preserve">Formación y desarrollo de equipos de trabajo </t>
  </si>
  <si>
    <t>Gestión por objetivos y resultados. Sistemas de indicadores para el seguimiento de la gestión</t>
  </si>
  <si>
    <t>Voces de autoría - Negociación en las organizaciones públicas</t>
  </si>
  <si>
    <t>Criterios de evaluación de las ofertas</t>
  </si>
  <si>
    <t>Resto de Cursos/Actividades*</t>
  </si>
  <si>
    <t>C5. Cursos/actividades según programa/área</t>
  </si>
  <si>
    <t>Cursos</t>
  </si>
  <si>
    <t xml:space="preserve"> Compras y contrataciones</t>
  </si>
  <si>
    <t xml:space="preserve"> Plan Federal</t>
  </si>
  <si>
    <t>C4. Personas inscriptas según programa/área</t>
  </si>
  <si>
    <t>Conferencias INAP</t>
  </si>
  <si>
    <t>Administración y políticas públicas</t>
  </si>
  <si>
    <t>Formación 2021 INAP-FoPeCap</t>
  </si>
  <si>
    <t>Informática aplicada</t>
  </si>
  <si>
    <t>Administración y servicios de oficina</t>
  </si>
  <si>
    <t>Perfeccionamiento técnico-profesional</t>
  </si>
  <si>
    <t>Asuntos jurídicos y legales</t>
  </si>
  <si>
    <t>C3. Personas inscriptas según condición de cursada y género</t>
  </si>
  <si>
    <t>Condición</t>
  </si>
  <si>
    <t>Género</t>
  </si>
  <si>
    <t>Con curso finalizado</t>
  </si>
  <si>
    <t>Aprobados</t>
  </si>
  <si>
    <t>Desaprobados</t>
  </si>
  <si>
    <t>Ausentes/libres</t>
  </si>
  <si>
    <t>Cursando</t>
  </si>
  <si>
    <t>Con vacante asignada</t>
  </si>
  <si>
    <t>C2. Personas inscriptas según género</t>
  </si>
  <si>
    <t>Período</t>
  </si>
  <si>
    <r>
      <t>3.</t>
    </r>
    <r>
      <rPr>
        <vertAlign val="superscript"/>
        <sz val="10"/>
        <rFont val="Calibri (Cuerpo)"/>
      </rPr>
      <t xml:space="preserve">er </t>
    </r>
    <r>
      <rPr>
        <sz val="10"/>
        <rFont val="Calibri"/>
        <family val="2"/>
        <scheme val="minor"/>
      </rPr>
      <t>cuatrimestre 2021</t>
    </r>
  </si>
  <si>
    <t>C1. Personas inscriptas según condición de cursada</t>
  </si>
  <si>
    <r>
      <t>3</t>
    </r>
    <r>
      <rPr>
        <b/>
        <vertAlign val="superscript"/>
        <sz val="10"/>
        <color theme="0"/>
        <rFont val="Calibri (Cuerpo)"/>
      </rPr>
      <t>er</t>
    </r>
    <r>
      <rPr>
        <b/>
        <sz val="10"/>
        <color theme="0"/>
        <rFont val="Calibri"/>
        <family val="2"/>
        <scheme val="minor"/>
      </rPr>
      <t>. Cuatrimestre 2021</t>
    </r>
  </si>
  <si>
    <t>Créditos</t>
  </si>
  <si>
    <t>Notas metodológicas</t>
  </si>
  <si>
    <t>•</t>
  </si>
  <si>
    <t>Los datos para la generación del IEC se obtienen del Sistema de Acreditación INAP (SAI).</t>
  </si>
  <si>
    <t>Este sistema es una herramienta que permite gestionar la acreditación de las actividades de capacitación, así como la participación de los/las agentes en las comisiones. Es el único sistema de registro en el INAP y posee la totalidad de la información necesaria para el funcionamiento de las actividades.</t>
  </si>
  <si>
    <t>A partir de una consulta que relaciona las tablas de datos, se genera una salida de información que completa el perfil del/la participante en lo que respecta a su carrera y lugar donde desempeña sus tareas.</t>
  </si>
  <si>
    <t>La consulta contiene datos del año en curso de actividades de la oferta del INAP.</t>
  </si>
  <si>
    <t>En aquellos cuadros donde figura una categoría denominada «S/D», esta engloba a personas inscriptas que no cuentan con el dato que muestra el cuadro.</t>
  </si>
  <si>
    <t>En los cuadros donde figura una categoría denominada «No corresponde», esta engloba a personas inscriptas que no pertenecen al Escalafón Sistema Nacional de Empleo Público (SINEP).</t>
  </si>
  <si>
    <t>En los cuadros donde figura una categoría denominada «Otros», esta engloba a una diversidad de datos.</t>
  </si>
  <si>
    <t>La categoría «Cursando» engloba a todas las personas inscriptas que se encuentran cursando en el cuatrimestre correspondiente al presente IEC.</t>
  </si>
  <si>
    <t>La categoría «Con vacante asignada» engloba a todas las personas inscriptas a quienes se les asignó una vacante para un curso que dará comienzo en una fecha posterior a la del cierre del presente IEC.</t>
  </si>
  <si>
    <t>Índice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</si>
</sst>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2" x14ac:knownFonts="1">
    <font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22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vertAlign val="superscript"/>
      <sz val="10"/>
      <color rgb="FFFFFFFF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0"/>
      <name val="Calibri (Cuerpo)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vertAlign val="superscript"/>
      <sz val="11"/>
      <color theme="0"/>
      <name val="Calibri (Cuerpo)"/>
    </font>
    <font>
      <vertAlign val="superscript"/>
      <sz val="10"/>
      <name val="Calibri (Cuerpo)"/>
    </font>
    <font>
      <u/>
      <sz val="11"/>
      <color theme="1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DCE6F1"/>
      </patternFill>
    </fill>
    <fill>
      <patternFill patternType="solid">
        <fgColor rgb="FFF2F2F2"/>
        <bgColor rgb="FF000000"/>
      </patternFill>
    </fill>
    <fill>
      <patternFill patternType="solid">
        <fgColor rgb="FFA6A6A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6A6A6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6" fillId="0" borderId="0" applyNumberFormat="0" applyFill="0" applyBorder="0" applyAlignment="0" applyProtection="0"/>
  </cellStyleXfs>
  <cellXfs count="271">
    <xf numFmtId="0" fontId="0" fillId="0" borderId="0" xfId="0"/>
    <xf numFmtId="0" fontId="1" fillId="2" borderId="0" xfId="0" applyFont="1" applyFill="1" applyAlignment="1">
      <alignment horizontal="right" indent="3"/>
    </xf>
    <xf numFmtId="0" fontId="2" fillId="2" borderId="0" xfId="0" applyFont="1" applyFill="1" applyAlignment="1">
      <alignment horizontal="left" vertical="center" indent="3"/>
    </xf>
    <xf numFmtId="0" fontId="3" fillId="0" borderId="0" xfId="0" applyFont="1" applyAlignment="1">
      <alignment horizontal="right" indent="3"/>
    </xf>
    <xf numFmtId="0" fontId="4" fillId="0" borderId="0" xfId="0" applyFont="1" applyAlignment="1">
      <alignment horizontal="right" indent="3"/>
    </xf>
    <xf numFmtId="0" fontId="5" fillId="3" borderId="0" xfId="0" applyFont="1" applyFill="1" applyAlignment="1">
      <alignment horizontal="left" vertical="center" indent="3"/>
    </xf>
    <xf numFmtId="0" fontId="5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indent="3"/>
    </xf>
    <xf numFmtId="0" fontId="3" fillId="0" borderId="4" xfId="0" applyFont="1" applyBorder="1" applyAlignment="1">
      <alignment horizontal="left" vertical="center" wrapText="1" indent="2"/>
    </xf>
    <xf numFmtId="3" fontId="3" fillId="0" borderId="7" xfId="0" applyNumberFormat="1" applyFont="1" applyBorder="1" applyAlignment="1">
      <alignment horizontal="right" wrapText="1" indent="2"/>
    </xf>
    <xf numFmtId="2" fontId="7" fillId="0" borderId="7" xfId="0" applyNumberFormat="1" applyFont="1" applyBorder="1" applyAlignment="1">
      <alignment horizontal="right" wrapText="1" indent="2"/>
    </xf>
    <xf numFmtId="0" fontId="8" fillId="4" borderId="4" xfId="0" applyFont="1" applyFill="1" applyBorder="1" applyAlignment="1">
      <alignment horizontal="center"/>
    </xf>
    <xf numFmtId="3" fontId="8" fillId="4" borderId="7" xfId="0" applyNumberFormat="1" applyFont="1" applyFill="1" applyBorder="1" applyAlignment="1">
      <alignment horizontal="right" wrapText="1" indent="2"/>
    </xf>
    <xf numFmtId="2" fontId="9" fillId="5" borderId="7" xfId="0" applyNumberFormat="1" applyFont="1" applyFill="1" applyBorder="1" applyAlignment="1">
      <alignment horizontal="right" wrapText="1" indent="2"/>
    </xf>
    <xf numFmtId="0" fontId="10" fillId="0" borderId="0" xfId="0" applyFont="1" applyAlignment="1">
      <alignment horizontal="left" indent="3"/>
    </xf>
    <xf numFmtId="0" fontId="4" fillId="0" borderId="0" xfId="0" applyFont="1" applyAlignment="1">
      <alignment horizontal="left" indent="3"/>
    </xf>
    <xf numFmtId="0" fontId="11" fillId="0" borderId="0" xfId="0" applyFont="1" applyAlignment="1">
      <alignment horizontal="left" indent="3"/>
    </xf>
    <xf numFmtId="0" fontId="12" fillId="6" borderId="0" xfId="0" applyFont="1" applyFill="1" applyAlignment="1">
      <alignment horizontal="right" indent="3"/>
    </xf>
    <xf numFmtId="0" fontId="13" fillId="6" borderId="0" xfId="0" applyFont="1" applyFill="1" applyAlignment="1">
      <alignment vertical="center"/>
    </xf>
    <xf numFmtId="0" fontId="0" fillId="0" borderId="0" xfId="0" applyAlignment="1">
      <alignment horizontal="right" indent="3"/>
    </xf>
    <xf numFmtId="0" fontId="14" fillId="0" borderId="0" xfId="0" applyFont="1" applyAlignment="1">
      <alignment horizontal="center" vertical="center" wrapText="1" justifyLastLine="1"/>
    </xf>
    <xf numFmtId="0" fontId="14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7" fillId="0" borderId="1" xfId="1" applyFont="1" applyBorder="1" applyAlignment="1">
      <alignment horizontal="left" vertical="center" wrapText="1" indent="2"/>
    </xf>
    <xf numFmtId="3" fontId="17" fillId="0" borderId="1" xfId="1" applyNumberFormat="1" applyFont="1" applyBorder="1" applyAlignment="1">
      <alignment horizontal="right" vertical="center" indent="2"/>
    </xf>
    <xf numFmtId="2" fontId="18" fillId="0" borderId="1" xfId="0" applyNumberFormat="1" applyFont="1" applyBorder="1" applyAlignment="1">
      <alignment horizontal="right" vertical="center" indent="2"/>
    </xf>
    <xf numFmtId="3" fontId="17" fillId="0" borderId="0" xfId="1" applyNumberFormat="1" applyFont="1" applyAlignment="1">
      <alignment horizontal="right" vertical="center" indent="1"/>
    </xf>
    <xf numFmtId="0" fontId="19" fillId="7" borderId="1" xfId="0" applyFont="1" applyFill="1" applyBorder="1" applyAlignment="1">
      <alignment horizontal="center" vertical="center"/>
    </xf>
    <xf numFmtId="3" fontId="19" fillId="7" borderId="1" xfId="0" applyNumberFormat="1" applyFont="1" applyFill="1" applyBorder="1" applyAlignment="1">
      <alignment horizontal="right" vertical="center" indent="2"/>
    </xf>
    <xf numFmtId="2" fontId="20" fillId="7" borderId="1" xfId="0" applyNumberFormat="1" applyFont="1" applyFill="1" applyBorder="1" applyAlignment="1">
      <alignment horizontal="right" vertical="center" indent="2"/>
    </xf>
    <xf numFmtId="3" fontId="19" fillId="0" borderId="0" xfId="0" applyNumberFormat="1" applyFont="1" applyAlignment="1">
      <alignment horizontal="right" vertical="center" indent="1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2" fillId="6" borderId="0" xfId="0" applyFont="1" applyFill="1" applyAlignment="1">
      <alignment horizontal="left" indent="3"/>
    </xf>
    <xf numFmtId="0" fontId="4" fillId="0" borderId="0" xfId="0" applyFont="1" applyAlignment="1">
      <alignment horizontal="left" vertical="center"/>
    </xf>
    <xf numFmtId="3" fontId="0" fillId="0" borderId="0" xfId="0" applyNumberFormat="1" applyAlignment="1">
      <alignment horizontal="right" indent="3"/>
    </xf>
    <xf numFmtId="0" fontId="14" fillId="8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right" indent="3"/>
    </xf>
    <xf numFmtId="0" fontId="26" fillId="9" borderId="1" xfId="0" applyFont="1" applyFill="1" applyBorder="1" applyAlignment="1">
      <alignment horizontal="left" vertical="center" indent="2"/>
    </xf>
    <xf numFmtId="0" fontId="26" fillId="10" borderId="1" xfId="0" applyFont="1" applyFill="1" applyBorder="1" applyAlignment="1">
      <alignment horizontal="right" vertical="center" indent="2"/>
    </xf>
    <xf numFmtId="2" fontId="20" fillId="10" borderId="1" xfId="0" applyNumberFormat="1" applyFont="1" applyFill="1" applyBorder="1" applyAlignment="1">
      <alignment horizontal="right" vertical="center" indent="2"/>
    </xf>
    <xf numFmtId="0" fontId="23" fillId="0" borderId="1" xfId="0" applyFont="1" applyBorder="1" applyAlignment="1">
      <alignment horizontal="left" vertical="center" indent="4"/>
    </xf>
    <xf numFmtId="0" fontId="23" fillId="0" borderId="1" xfId="0" applyFont="1" applyBorder="1" applyAlignment="1">
      <alignment horizontal="right" vertical="center" indent="2"/>
    </xf>
    <xf numFmtId="0" fontId="19" fillId="9" borderId="1" xfId="0" applyFont="1" applyFill="1" applyBorder="1" applyAlignment="1">
      <alignment horizontal="left" vertical="center" indent="2"/>
    </xf>
    <xf numFmtId="0" fontId="19" fillId="10" borderId="1" xfId="0" applyFont="1" applyFill="1" applyBorder="1" applyAlignment="1">
      <alignment horizontal="right" vertical="center" indent="2"/>
    </xf>
    <xf numFmtId="2" fontId="20" fillId="0" borderId="1" xfId="0" applyNumberFormat="1" applyFont="1" applyBorder="1" applyAlignment="1">
      <alignment horizontal="right" vertical="center" indent="2"/>
    </xf>
    <xf numFmtId="0" fontId="26" fillId="7" borderId="1" xfId="0" applyFont="1" applyFill="1" applyBorder="1" applyAlignment="1">
      <alignment horizontal="center"/>
    </xf>
    <xf numFmtId="0" fontId="26" fillId="7" borderId="1" xfId="0" applyFont="1" applyFill="1" applyBorder="1" applyAlignment="1">
      <alignment horizontal="right" vertical="center" indent="2"/>
    </xf>
    <xf numFmtId="0" fontId="26" fillId="11" borderId="1" xfId="0" applyFont="1" applyFill="1" applyBorder="1" applyAlignment="1">
      <alignment horizontal="right" vertical="center" indent="2"/>
    </xf>
    <xf numFmtId="0" fontId="0" fillId="0" borderId="0" xfId="0" applyAlignment="1">
      <alignment horizontal="left" vertical="distributed" wrapText="1"/>
    </xf>
    <xf numFmtId="0" fontId="22" fillId="0" borderId="0" xfId="0" applyFont="1" applyAlignment="1">
      <alignment horizontal="left" indent="3"/>
    </xf>
    <xf numFmtId="0" fontId="13" fillId="0" borderId="0" xfId="0" applyFont="1" applyAlignment="1">
      <alignment horizontal="left" vertical="center"/>
    </xf>
    <xf numFmtId="0" fontId="23" fillId="0" borderId="0" xfId="0" applyFont="1" applyAlignment="1">
      <alignment horizontal="right" indent="3"/>
    </xf>
    <xf numFmtId="0" fontId="14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3" fontId="14" fillId="6" borderId="1" xfId="0" applyNumberFormat="1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27" fillId="0" borderId="8" xfId="0" applyFont="1" applyBorder="1" applyAlignment="1">
      <alignment horizontal="left" vertical="center" wrapText="1" indent="2"/>
    </xf>
    <xf numFmtId="3" fontId="10" fillId="0" borderId="1" xfId="0" applyNumberFormat="1" applyFont="1" applyBorder="1" applyAlignment="1">
      <alignment horizontal="right" vertical="center" indent="2"/>
    </xf>
    <xf numFmtId="2" fontId="18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 indent="1"/>
    </xf>
    <xf numFmtId="0" fontId="27" fillId="0" borderId="8" xfId="0" applyFont="1" applyBorder="1" applyAlignment="1">
      <alignment horizontal="left" vertical="center" wrapText="1" indent="4"/>
    </xf>
    <xf numFmtId="0" fontId="28" fillId="7" borderId="1" xfId="0" applyFont="1" applyFill="1" applyBorder="1" applyAlignment="1">
      <alignment horizontal="center" vertical="center" wrapText="1"/>
    </xf>
    <xf numFmtId="4" fontId="20" fillId="7" borderId="1" xfId="0" applyNumberFormat="1" applyFont="1" applyFill="1" applyBorder="1" applyAlignment="1">
      <alignment horizontal="right" vertical="center" indent="2"/>
    </xf>
    <xf numFmtId="2" fontId="20" fillId="0" borderId="0" xfId="0" applyNumberFormat="1" applyFont="1" applyAlignment="1">
      <alignment vertical="center"/>
    </xf>
    <xf numFmtId="0" fontId="0" fillId="6" borderId="0" xfId="0" applyFill="1" applyAlignment="1">
      <alignment horizontal="right" indent="3"/>
    </xf>
    <xf numFmtId="0" fontId="23" fillId="0" borderId="1" xfId="0" applyFont="1" applyBorder="1" applyAlignment="1">
      <alignment horizontal="left" vertical="center" indent="2"/>
    </xf>
    <xf numFmtId="3" fontId="23" fillId="0" borderId="1" xfId="0" applyNumberFormat="1" applyFont="1" applyBorder="1" applyAlignment="1">
      <alignment horizontal="right" vertical="center" indent="2"/>
    </xf>
    <xf numFmtId="3" fontId="10" fillId="0" borderId="0" xfId="0" applyNumberFormat="1" applyFont="1"/>
    <xf numFmtId="0" fontId="10" fillId="0" borderId="0" xfId="0" applyFont="1"/>
    <xf numFmtId="3" fontId="23" fillId="0" borderId="0" xfId="0" applyNumberFormat="1" applyFont="1"/>
    <xf numFmtId="0" fontId="26" fillId="7" borderId="1" xfId="0" applyFont="1" applyFill="1" applyBorder="1" applyAlignment="1">
      <alignment horizontal="center" vertical="center"/>
    </xf>
    <xf numFmtId="3" fontId="26" fillId="7" borderId="1" xfId="0" applyNumberFormat="1" applyFont="1" applyFill="1" applyBorder="1" applyAlignment="1">
      <alignment horizontal="right" vertical="center" indent="2"/>
    </xf>
    <xf numFmtId="3" fontId="26" fillId="0" borderId="0" xfId="0" applyNumberFormat="1" applyFont="1"/>
    <xf numFmtId="0" fontId="29" fillId="0" borderId="0" xfId="0" applyFont="1" applyAlignment="1">
      <alignment vertical="center"/>
    </xf>
    <xf numFmtId="0" fontId="17" fillId="0" borderId="1" xfId="2" applyFont="1" applyBorder="1" applyAlignment="1">
      <alignment horizontal="left" vertical="center" wrapText="1" indent="2"/>
    </xf>
    <xf numFmtId="3" fontId="17" fillId="0" borderId="1" xfId="3" applyNumberFormat="1" applyFont="1" applyBorder="1" applyAlignment="1">
      <alignment horizontal="right" vertical="center" wrapText="1" indent="2"/>
    </xf>
    <xf numFmtId="4" fontId="18" fillId="0" borderId="1" xfId="3" applyNumberFormat="1" applyFont="1" applyBorder="1" applyAlignment="1">
      <alignment horizontal="right" vertical="center" wrapText="1" indent="2"/>
    </xf>
    <xf numFmtId="3" fontId="23" fillId="0" borderId="1" xfId="0" applyNumberFormat="1" applyFont="1" applyBorder="1" applyAlignment="1">
      <alignment horizontal="right" vertical="center" wrapText="1" indent="2"/>
    </xf>
    <xf numFmtId="3" fontId="26" fillId="7" borderId="1" xfId="0" applyNumberFormat="1" applyFont="1" applyFill="1" applyBorder="1" applyAlignment="1">
      <alignment horizontal="right" vertical="center" wrapText="1" indent="2"/>
    </xf>
    <xf numFmtId="4" fontId="20" fillId="7" borderId="1" xfId="0" applyNumberFormat="1" applyFont="1" applyFill="1" applyBorder="1" applyAlignment="1">
      <alignment horizontal="right" vertical="center" wrapText="1" indent="2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3" fillId="0" borderId="1" xfId="0" applyFont="1" applyBorder="1" applyAlignment="1">
      <alignment horizontal="left" vertical="center" wrapText="1" indent="2"/>
    </xf>
    <xf numFmtId="3" fontId="23" fillId="0" borderId="1" xfId="0" applyNumberFormat="1" applyFont="1" applyBorder="1" applyAlignment="1">
      <alignment horizontal="right" wrapText="1" indent="2"/>
    </xf>
    <xf numFmtId="4" fontId="18" fillId="0" borderId="1" xfId="0" applyNumberFormat="1" applyFont="1" applyBorder="1" applyAlignment="1">
      <alignment horizontal="right" wrapText="1" indent="2"/>
    </xf>
    <xf numFmtId="0" fontId="26" fillId="9" borderId="1" xfId="0" applyFont="1" applyFill="1" applyBorder="1" applyAlignment="1">
      <alignment horizontal="center"/>
    </xf>
    <xf numFmtId="3" fontId="26" fillId="9" borderId="1" xfId="0" applyNumberFormat="1" applyFont="1" applyFill="1" applyBorder="1" applyAlignment="1">
      <alignment horizontal="right" wrapText="1" indent="2"/>
    </xf>
    <xf numFmtId="4" fontId="20" fillId="9" borderId="1" xfId="0" applyNumberFormat="1" applyFont="1" applyFill="1" applyBorder="1" applyAlignment="1">
      <alignment horizontal="right" wrapText="1" indent="2"/>
    </xf>
    <xf numFmtId="0" fontId="10" fillId="0" borderId="0" xfId="0" applyFont="1" applyAlignment="1">
      <alignment vertical="center"/>
    </xf>
    <xf numFmtId="0" fontId="17" fillId="0" borderId="1" xfId="4" applyFont="1" applyBorder="1" applyAlignment="1">
      <alignment horizontal="left" vertical="center" wrapText="1" indent="2"/>
    </xf>
    <xf numFmtId="3" fontId="17" fillId="0" borderId="1" xfId="4" applyNumberFormat="1" applyFont="1" applyBorder="1" applyAlignment="1">
      <alignment horizontal="right" vertical="center" wrapText="1" indent="2"/>
    </xf>
    <xf numFmtId="2" fontId="18" fillId="0" borderId="1" xfId="0" applyNumberFormat="1" applyFont="1" applyBorder="1" applyAlignment="1">
      <alignment horizontal="right" vertical="center" wrapText="1" indent="2"/>
    </xf>
    <xf numFmtId="2" fontId="23" fillId="0" borderId="0" xfId="0" applyNumberFormat="1" applyFont="1" applyAlignment="1">
      <alignment horizontal="right" vertical="center"/>
    </xf>
    <xf numFmtId="0" fontId="30" fillId="0" borderId="1" xfId="4" applyFont="1" applyBorder="1" applyAlignment="1">
      <alignment horizontal="center" vertical="center" wrapText="1"/>
    </xf>
    <xf numFmtId="3" fontId="30" fillId="0" borderId="1" xfId="4" applyNumberFormat="1" applyFont="1" applyBorder="1" applyAlignment="1">
      <alignment horizontal="right" vertical="center" wrapText="1" indent="2"/>
    </xf>
    <xf numFmtId="2" fontId="20" fillId="0" borderId="1" xfId="0" applyNumberFormat="1" applyFont="1" applyBorder="1" applyAlignment="1">
      <alignment horizontal="right" vertical="center" wrapText="1" indent="2"/>
    </xf>
    <xf numFmtId="0" fontId="10" fillId="0" borderId="1" xfId="0" applyFont="1" applyBorder="1" applyAlignment="1">
      <alignment horizontal="center" vertical="center"/>
    </xf>
    <xf numFmtId="3" fontId="19" fillId="7" borderId="1" xfId="0" applyNumberFormat="1" applyFont="1" applyFill="1" applyBorder="1" applyAlignment="1">
      <alignment horizontal="right" vertical="center" wrapText="1" indent="2"/>
    </xf>
    <xf numFmtId="164" fontId="20" fillId="7" borderId="1" xfId="0" applyNumberFormat="1" applyFont="1" applyFill="1" applyBorder="1" applyAlignment="1">
      <alignment vertical="center"/>
    </xf>
    <xf numFmtId="0" fontId="14" fillId="6" borderId="1" xfId="0" quotePrefix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17" fillId="0" borderId="1" xfId="4" applyNumberFormat="1" applyFont="1" applyBorder="1" applyAlignment="1">
      <alignment horizontal="right" vertical="center" indent="2"/>
    </xf>
    <xf numFmtId="2" fontId="10" fillId="0" borderId="1" xfId="0" applyNumberFormat="1" applyFont="1" applyBorder="1" applyAlignment="1">
      <alignment horizontal="right" vertical="center" indent="2"/>
    </xf>
    <xf numFmtId="1" fontId="10" fillId="0" borderId="0" xfId="0" applyNumberFormat="1" applyFont="1" applyAlignment="1">
      <alignment vertical="center"/>
    </xf>
    <xf numFmtId="3" fontId="30" fillId="0" borderId="1" xfId="4" applyNumberFormat="1" applyFont="1" applyBorder="1" applyAlignment="1">
      <alignment horizontal="right" vertical="center" indent="2"/>
    </xf>
    <xf numFmtId="0" fontId="13" fillId="6" borderId="0" xfId="0" applyFont="1" applyFill="1" applyAlignment="1">
      <alignment horizontal="left" vertical="center"/>
    </xf>
    <xf numFmtId="0" fontId="4" fillId="6" borderId="0" xfId="0" applyFont="1" applyFill="1" applyAlignment="1">
      <alignment horizontal="right" indent="3"/>
    </xf>
    <xf numFmtId="0" fontId="10" fillId="0" borderId="0" xfId="0" applyFont="1" applyAlignment="1">
      <alignment horizontal="right" indent="3"/>
    </xf>
    <xf numFmtId="0" fontId="31" fillId="0" borderId="0" xfId="0" applyFont="1" applyAlignment="1">
      <alignment vertical="center"/>
    </xf>
    <xf numFmtId="0" fontId="10" fillId="0" borderId="1" xfId="5" applyFont="1" applyBorder="1" applyAlignment="1">
      <alignment horizontal="left" vertical="center" wrapText="1" indent="2"/>
    </xf>
    <xf numFmtId="3" fontId="10" fillId="0" borderId="1" xfId="5" applyNumberFormat="1" applyFont="1" applyBorder="1" applyAlignment="1">
      <alignment horizontal="right" vertical="center" indent="2"/>
    </xf>
    <xf numFmtId="0" fontId="19" fillId="0" borderId="1" xfId="5" applyFont="1" applyBorder="1" applyAlignment="1">
      <alignment horizontal="center" vertical="center" wrapText="1"/>
    </xf>
    <xf numFmtId="3" fontId="19" fillId="0" borderId="1" xfId="5" applyNumberFormat="1" applyFont="1" applyBorder="1" applyAlignment="1">
      <alignment horizontal="right" vertical="center" indent="2"/>
    </xf>
    <xf numFmtId="1" fontId="32" fillId="7" borderId="1" xfId="0" applyNumberFormat="1" applyFont="1" applyFill="1" applyBorder="1" applyAlignment="1">
      <alignment horizontal="right" vertical="center" indent="1"/>
    </xf>
    <xf numFmtId="0" fontId="13" fillId="6" borderId="0" xfId="0" applyFont="1" applyFill="1" applyAlignment="1">
      <alignment vertical="center"/>
    </xf>
    <xf numFmtId="0" fontId="0" fillId="0" borderId="1" xfId="0" applyBorder="1" applyAlignment="1">
      <alignment horizontal="left" indent="2"/>
    </xf>
    <xf numFmtId="3" fontId="4" fillId="0" borderId="1" xfId="0" applyNumberFormat="1" applyFont="1" applyBorder="1" applyAlignment="1">
      <alignment horizontal="right" indent="2"/>
    </xf>
    <xf numFmtId="4" fontId="7" fillId="0" borderId="1" xfId="0" applyNumberFormat="1" applyFont="1" applyBorder="1" applyAlignment="1">
      <alignment horizontal="right" indent="2"/>
    </xf>
    <xf numFmtId="4" fontId="18" fillId="0" borderId="1" xfId="0" applyNumberFormat="1" applyFont="1" applyBorder="1" applyAlignment="1">
      <alignment horizontal="right" indent="2"/>
    </xf>
    <xf numFmtId="3" fontId="10" fillId="0" borderId="1" xfId="0" applyNumberFormat="1" applyFont="1" applyBorder="1" applyAlignment="1">
      <alignment horizontal="right" indent="2"/>
    </xf>
    <xf numFmtId="3" fontId="19" fillId="7" borderId="1" xfId="0" applyNumberFormat="1" applyFont="1" applyFill="1" applyBorder="1" applyAlignment="1">
      <alignment horizontal="right" indent="2"/>
    </xf>
    <xf numFmtId="4" fontId="9" fillId="7" borderId="1" xfId="0" applyNumberFormat="1" applyFont="1" applyFill="1" applyBorder="1" applyAlignment="1">
      <alignment horizontal="right" indent="2"/>
    </xf>
    <xf numFmtId="4" fontId="20" fillId="7" borderId="1" xfId="0" applyNumberFormat="1" applyFont="1" applyFill="1" applyBorder="1" applyAlignment="1">
      <alignment horizontal="right" indent="2"/>
    </xf>
    <xf numFmtId="0" fontId="23" fillId="0" borderId="1" xfId="0" applyFont="1" applyBorder="1" applyAlignment="1">
      <alignment horizontal="left" indent="2"/>
    </xf>
    <xf numFmtId="0" fontId="23" fillId="0" borderId="1" xfId="0" applyFont="1" applyBorder="1" applyAlignment="1">
      <alignment horizontal="right" indent="2"/>
    </xf>
    <xf numFmtId="2" fontId="18" fillId="0" borderId="1" xfId="0" applyNumberFormat="1" applyFont="1" applyBorder="1" applyAlignment="1">
      <alignment horizontal="right" indent="2"/>
    </xf>
    <xf numFmtId="0" fontId="26" fillId="7" borderId="1" xfId="0" applyFont="1" applyFill="1" applyBorder="1" applyAlignment="1">
      <alignment horizontal="right" indent="2"/>
    </xf>
    <xf numFmtId="2" fontId="20" fillId="7" borderId="1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33" fillId="6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3" fontId="0" fillId="0" borderId="6" xfId="0" applyNumberFormat="1" applyBorder="1" applyAlignment="1">
      <alignment horizontal="right" vertical="center" indent="2"/>
    </xf>
    <xf numFmtId="4" fontId="7" fillId="0" borderId="1" xfId="0" applyNumberFormat="1" applyFont="1" applyBorder="1" applyAlignment="1">
      <alignment horizontal="right" vertical="center" indent="2"/>
    </xf>
    <xf numFmtId="3" fontId="0" fillId="0" borderId="1" xfId="0" applyNumberFormat="1" applyBorder="1" applyAlignment="1">
      <alignment horizontal="right" vertical="center" indent="2"/>
    </xf>
    <xf numFmtId="2" fontId="7" fillId="0" borderId="1" xfId="0" applyNumberFormat="1" applyFont="1" applyBorder="1" applyAlignment="1">
      <alignment horizontal="right" vertical="center" indent="2"/>
    </xf>
    <xf numFmtId="0" fontId="23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0" fillId="0" borderId="4" xfId="0" applyBorder="1" applyAlignment="1">
      <alignment horizontal="left" vertical="center" wrapText="1" indent="2"/>
    </xf>
    <xf numFmtId="0" fontId="25" fillId="12" borderId="1" xfId="0" applyFont="1" applyFill="1" applyBorder="1" applyAlignment="1">
      <alignment horizontal="center"/>
    </xf>
    <xf numFmtId="3" fontId="25" fillId="12" borderId="1" xfId="0" applyNumberFormat="1" applyFont="1" applyFill="1" applyBorder="1" applyAlignment="1">
      <alignment horizontal="right" vertical="center" indent="2"/>
    </xf>
    <xf numFmtId="4" fontId="9" fillId="12" borderId="1" xfId="0" applyNumberFormat="1" applyFont="1" applyFill="1" applyBorder="1" applyAlignment="1">
      <alignment horizontal="right" vertical="center" indent="2"/>
    </xf>
    <xf numFmtId="2" fontId="9" fillId="7" borderId="1" xfId="0" applyNumberFormat="1" applyFont="1" applyFill="1" applyBorder="1" applyAlignment="1">
      <alignment horizontal="right" vertical="center" indent="2"/>
    </xf>
    <xf numFmtId="0" fontId="12" fillId="0" borderId="0" xfId="0" applyFont="1" applyAlignment="1">
      <alignment horizontal="right" indent="3"/>
    </xf>
    <xf numFmtId="0" fontId="26" fillId="9" borderId="1" xfId="0" applyFont="1" applyFill="1" applyBorder="1" applyAlignment="1">
      <alignment horizontal="left" vertical="center" wrapText="1" indent="2"/>
    </xf>
    <xf numFmtId="0" fontId="26" fillId="9" borderId="1" xfId="0" applyFont="1" applyFill="1" applyBorder="1" applyAlignment="1">
      <alignment horizontal="right" indent="2"/>
    </xf>
    <xf numFmtId="2" fontId="20" fillId="10" borderId="1" xfId="0" applyNumberFormat="1" applyFont="1" applyFill="1" applyBorder="1" applyAlignment="1">
      <alignment horizontal="right" indent="2"/>
    </xf>
    <xf numFmtId="0" fontId="26" fillId="0" borderId="0" xfId="0" applyFont="1" applyAlignment="1">
      <alignment horizontal="left"/>
    </xf>
    <xf numFmtId="0" fontId="23" fillId="0" borderId="1" xfId="0" applyFont="1" applyBorder="1" applyAlignment="1">
      <alignment horizontal="left" vertical="center" wrapText="1" indent="4"/>
    </xf>
    <xf numFmtId="0" fontId="23" fillId="0" borderId="0" xfId="0" applyFont="1" applyAlignment="1">
      <alignment horizontal="left" indent="1"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3" fontId="26" fillId="9" borderId="1" xfId="0" applyNumberFormat="1" applyFont="1" applyFill="1" applyBorder="1" applyAlignment="1">
      <alignment horizontal="right" vertical="center" indent="2"/>
    </xf>
    <xf numFmtId="0" fontId="26" fillId="0" borderId="0" xfId="0" applyFont="1" applyAlignment="1">
      <alignment horizontal="left" vertical="center"/>
    </xf>
    <xf numFmtId="0" fontId="26" fillId="9" borderId="1" xfId="0" applyFont="1" applyFill="1" applyBorder="1" applyAlignment="1">
      <alignment horizontal="left" vertical="center" wrapText="1" indent="4"/>
    </xf>
    <xf numFmtId="0" fontId="26" fillId="0" borderId="0" xfId="0" applyFont="1" applyAlignment="1">
      <alignment horizontal="center" vertical="center"/>
    </xf>
    <xf numFmtId="2" fontId="20" fillId="11" borderId="1" xfId="0" applyNumberFormat="1" applyFont="1" applyFill="1" applyBorder="1" applyAlignment="1">
      <alignment horizontal="right" vertical="center" indent="2"/>
    </xf>
    <xf numFmtId="0" fontId="4" fillId="13" borderId="0" xfId="0" applyFont="1" applyFill="1" applyAlignment="1">
      <alignment horizontal="right" indent="3"/>
    </xf>
    <xf numFmtId="0" fontId="13" fillId="13" borderId="0" xfId="0" applyFont="1" applyFill="1" applyAlignment="1">
      <alignment horizontal="left" vertical="center"/>
    </xf>
    <xf numFmtId="0" fontId="4" fillId="0" borderId="0" xfId="6" applyFont="1" applyAlignment="1">
      <alignment horizontal="center" wrapText="1"/>
    </xf>
    <xf numFmtId="0" fontId="10" fillId="0" borderId="0" xfId="6" applyFont="1" applyAlignment="1">
      <alignment horizontal="center" wrapText="1"/>
    </xf>
    <xf numFmtId="0" fontId="10" fillId="0" borderId="1" xfId="0" applyFont="1" applyBorder="1" applyAlignment="1">
      <alignment horizontal="left" vertical="center" indent="2"/>
    </xf>
    <xf numFmtId="4" fontId="18" fillId="0" borderId="1" xfId="0" applyNumberFormat="1" applyFont="1" applyBorder="1" applyAlignment="1">
      <alignment horizontal="right" vertical="center" indent="2"/>
    </xf>
    <xf numFmtId="3" fontId="10" fillId="0" borderId="1" xfId="6" applyNumberFormat="1" applyFont="1" applyBorder="1" applyAlignment="1">
      <alignment horizontal="right" vertical="center" wrapText="1" indent="2"/>
    </xf>
    <xf numFmtId="3" fontId="19" fillId="7" borderId="1" xfId="6" applyNumberFormat="1" applyFont="1" applyFill="1" applyBorder="1" applyAlignment="1">
      <alignment horizontal="right" vertical="center" wrapText="1" indent="2"/>
    </xf>
    <xf numFmtId="4" fontId="4" fillId="0" borderId="0" xfId="0" applyNumberFormat="1" applyFont="1" applyAlignment="1">
      <alignment horizontal="right" indent="3"/>
    </xf>
    <xf numFmtId="0" fontId="31" fillId="0" borderId="0" xfId="0" applyFont="1" applyAlignment="1">
      <alignment vertical="top" wrapText="1"/>
    </xf>
    <xf numFmtId="3" fontId="19" fillId="0" borderId="1" xfId="0" applyNumberFormat="1" applyFont="1" applyBorder="1" applyAlignment="1">
      <alignment horizontal="right" vertical="center" indent="2"/>
    </xf>
    <xf numFmtId="0" fontId="19" fillId="0" borderId="1" xfId="0" applyFont="1" applyBorder="1" applyAlignment="1">
      <alignment horizontal="left" vertical="center" indent="2"/>
    </xf>
    <xf numFmtId="0" fontId="10" fillId="0" borderId="0" xfId="7" applyFont="1" applyFill="1" applyBorder="1" applyAlignment="1">
      <alignment horizontal="center" wrapText="1"/>
    </xf>
    <xf numFmtId="0" fontId="19" fillId="0" borderId="0" xfId="0" applyFont="1" applyAlignment="1">
      <alignment horizontal="right" indent="3"/>
    </xf>
    <xf numFmtId="0" fontId="10" fillId="0" borderId="0" xfId="0" applyFont="1" applyAlignment="1">
      <alignment horizontal="right" vertical="center"/>
    </xf>
    <xf numFmtId="0" fontId="14" fillId="0" borderId="0" xfId="6" applyFont="1" applyAlignment="1">
      <alignment horizontal="center" vertical="center" wrapText="1"/>
    </xf>
    <xf numFmtId="0" fontId="14" fillId="6" borderId="1" xfId="6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indent="1"/>
    </xf>
    <xf numFmtId="3" fontId="10" fillId="0" borderId="1" xfId="6" applyNumberFormat="1" applyFont="1" applyBorder="1" applyAlignment="1">
      <alignment horizontal="right" vertical="center" indent="2"/>
    </xf>
    <xf numFmtId="4" fontId="18" fillId="0" borderId="1" xfId="6" applyNumberFormat="1" applyFont="1" applyBorder="1" applyAlignment="1">
      <alignment horizontal="right" vertical="center" indent="2"/>
    </xf>
    <xf numFmtId="3" fontId="19" fillId="0" borderId="1" xfId="6" applyNumberFormat="1" applyFont="1" applyBorder="1" applyAlignment="1">
      <alignment horizontal="right" vertical="center" indent="2"/>
    </xf>
    <xf numFmtId="4" fontId="20" fillId="0" borderId="1" xfId="6" applyNumberFormat="1" applyFont="1" applyBorder="1" applyAlignment="1">
      <alignment horizontal="right" vertical="center" indent="2"/>
    </xf>
    <xf numFmtId="165" fontId="18" fillId="0" borderId="0" xfId="6" applyNumberFormat="1" applyFont="1" applyAlignment="1">
      <alignment vertical="center"/>
    </xf>
    <xf numFmtId="0" fontId="19" fillId="7" borderId="1" xfId="0" applyFont="1" applyFill="1" applyBorder="1" applyAlignment="1">
      <alignment horizontal="left" vertical="center" indent="2"/>
    </xf>
    <xf numFmtId="3" fontId="19" fillId="7" borderId="1" xfId="6" applyNumberFormat="1" applyFont="1" applyFill="1" applyBorder="1" applyAlignment="1">
      <alignment horizontal="right" vertical="center" indent="2"/>
    </xf>
    <xf numFmtId="4" fontId="20" fillId="7" borderId="1" xfId="6" applyNumberFormat="1" applyFont="1" applyFill="1" applyBorder="1" applyAlignment="1">
      <alignment horizontal="right" vertical="center" indent="2"/>
    </xf>
    <xf numFmtId="165" fontId="20" fillId="0" borderId="0" xfId="6" applyNumberFormat="1" applyFont="1" applyAlignment="1">
      <alignment vertical="center"/>
    </xf>
    <xf numFmtId="0" fontId="22" fillId="6" borderId="0" xfId="0" applyFont="1" applyFill="1" applyAlignment="1">
      <alignment horizontal="left" vertical="center" indent="3"/>
    </xf>
    <xf numFmtId="0" fontId="22" fillId="6" borderId="0" xfId="0" applyFont="1" applyFill="1" applyAlignment="1">
      <alignment horizontal="right" indent="3"/>
    </xf>
    <xf numFmtId="0" fontId="22" fillId="6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justify" vertical="center"/>
    </xf>
    <xf numFmtId="0" fontId="0" fillId="0" borderId="0" xfId="0" applyAlignment="1">
      <alignment horizontal="justify" vertical="center"/>
    </xf>
    <xf numFmtId="0" fontId="37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38" fillId="0" borderId="0" xfId="0" applyFont="1"/>
    <xf numFmtId="0" fontId="21" fillId="0" borderId="0" xfId="0" applyFont="1" applyAlignment="1">
      <alignment horizontal="right" indent="3"/>
    </xf>
    <xf numFmtId="0" fontId="39" fillId="0" borderId="0" xfId="0" applyFont="1" applyAlignment="1">
      <alignment horizontal="right" indent="3"/>
    </xf>
    <xf numFmtId="0" fontId="38" fillId="0" borderId="10" xfId="7" applyFont="1" applyFill="1" applyBorder="1" applyAlignment="1">
      <alignment horizontal="left" vertical="center" indent="3"/>
    </xf>
    <xf numFmtId="0" fontId="39" fillId="0" borderId="0" xfId="0" applyFont="1" applyAlignment="1">
      <alignment horizontal="left" vertical="center" indent="1"/>
    </xf>
    <xf numFmtId="0" fontId="40" fillId="0" borderId="0" xfId="0" applyFont="1" applyAlignment="1">
      <alignment horizontal="left" vertical="center" indent="1"/>
    </xf>
    <xf numFmtId="0" fontId="21" fillId="0" borderId="0" xfId="0" applyFont="1" applyAlignment="1">
      <alignment horizontal="left" vertical="center" indent="3"/>
    </xf>
    <xf numFmtId="0" fontId="21" fillId="0" borderId="0" xfId="0" applyFont="1" applyAlignment="1">
      <alignment horizontal="left" vertical="center" indent="1"/>
    </xf>
    <xf numFmtId="0" fontId="40" fillId="0" borderId="0" xfId="0" applyFont="1" applyAlignment="1">
      <alignment horizontal="left" vertical="center" wrapText="1"/>
    </xf>
    <xf numFmtId="0" fontId="38" fillId="0" borderId="10" xfId="7" applyFont="1" applyBorder="1" applyAlignment="1">
      <alignment horizontal="left" vertical="center" wrapText="1" indent="3"/>
    </xf>
    <xf numFmtId="0" fontId="21" fillId="0" borderId="0" xfId="0" applyFont="1" applyAlignment="1">
      <alignment horizontal="left" vertical="center" wrapText="1" indent="3"/>
    </xf>
    <xf numFmtId="0" fontId="21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indent="3"/>
    </xf>
    <xf numFmtId="0" fontId="38" fillId="0" borderId="0" xfId="0" applyFont="1" applyAlignment="1">
      <alignment horizontal="left" vertical="center" indent="1"/>
    </xf>
    <xf numFmtId="0" fontId="41" fillId="0" borderId="0" xfId="7" applyFont="1" applyFill="1" applyBorder="1" applyAlignment="1">
      <alignment horizontal="left" vertical="center" indent="3"/>
    </xf>
    <xf numFmtId="0" fontId="0" fillId="0" borderId="0" xfId="0" applyFill="1"/>
    <xf numFmtId="0" fontId="10" fillId="0" borderId="0" xfId="0" applyFont="1" applyAlignment="1">
      <alignment vertical="center"/>
    </xf>
    <xf numFmtId="0" fontId="14" fillId="6" borderId="1" xfId="6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left" vertical="center" indent="2"/>
    </xf>
    <xf numFmtId="0" fontId="14" fillId="6" borderId="13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3" fillId="6" borderId="0" xfId="0" applyFont="1" applyFill="1" applyAlignment="1">
      <alignment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14" fillId="6" borderId="8" xfId="6" applyFont="1" applyFill="1" applyBorder="1" applyAlignment="1">
      <alignment horizontal="center" vertical="center" wrapText="1"/>
    </xf>
    <xf numFmtId="0" fontId="14" fillId="6" borderId="6" xfId="6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3" fillId="6" borderId="0" xfId="0" applyFont="1" applyFill="1" applyAlignment="1">
      <alignment horizontal="left" vertical="center"/>
    </xf>
    <xf numFmtId="0" fontId="14" fillId="6" borderId="8" xfId="0" applyFont="1" applyFill="1" applyBorder="1" applyAlignment="1">
      <alignment horizontal="center" vertical="center" wrapText="1" justifyLastLine="1"/>
    </xf>
    <xf numFmtId="0" fontId="14" fillId="6" borderId="10" xfId="0" applyFont="1" applyFill="1" applyBorder="1" applyAlignment="1">
      <alignment horizontal="center" vertical="center" wrapText="1" justifyLastLine="1"/>
    </xf>
    <xf numFmtId="0" fontId="14" fillId="6" borderId="6" xfId="0" applyFont="1" applyFill="1" applyBorder="1" applyAlignment="1">
      <alignment horizontal="center" vertical="center" wrapText="1" justifyLastLine="1"/>
    </xf>
    <xf numFmtId="0" fontId="14" fillId="0" borderId="0" xfId="0" applyFont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33" fillId="6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33" fillId="6" borderId="2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center" vertical="center" wrapText="1"/>
    </xf>
    <xf numFmtId="3" fontId="14" fillId="6" borderId="2" xfId="0" applyNumberFormat="1" applyFont="1" applyFill="1" applyBorder="1" applyAlignment="1">
      <alignment horizontal="center" vertical="center"/>
    </xf>
    <xf numFmtId="3" fontId="14" fillId="6" borderId="4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 justifyLastLine="1"/>
    </xf>
    <xf numFmtId="0" fontId="24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left" vertical="center" wrapText="1" indent="2"/>
    </xf>
    <xf numFmtId="0" fontId="27" fillId="0" borderId="10" xfId="0" applyFont="1" applyBorder="1" applyAlignment="1">
      <alignment horizontal="left" vertical="center" wrapText="1" indent="2"/>
    </xf>
    <xf numFmtId="0" fontId="27" fillId="0" borderId="6" xfId="0" applyFont="1" applyBorder="1" applyAlignment="1">
      <alignment horizontal="left" vertical="center" wrapText="1" indent="2"/>
    </xf>
    <xf numFmtId="0" fontId="24" fillId="8" borderId="1" xfId="0" applyFont="1" applyFill="1" applyBorder="1" applyAlignment="1">
      <alignment horizontal="center" vertical="center"/>
    </xf>
    <xf numFmtId="3" fontId="14" fillId="6" borderId="1" xfId="0" applyNumberFormat="1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</cellXfs>
  <cellStyles count="8">
    <cellStyle name="Hipervínculo" xfId="7" builtinId="8"/>
    <cellStyle name="Normal" xfId="0" builtinId="0"/>
    <cellStyle name="Normal_Hoja3" xfId="6" xr:uid="{9461ACBE-10A2-234B-A31F-8089CF9DEEEF}"/>
    <cellStyle name="Normal_Hoja5" xfId="3" xr:uid="{1DBCDED4-17CE-804B-86D5-6D361E953414}"/>
    <cellStyle name="Normal_Hoja7" xfId="5" xr:uid="{DA888880-DF1F-4845-94EF-B8C7393345FA}"/>
    <cellStyle name="Normal_Inscr_modalidad" xfId="1" xr:uid="{63DC1AC3-6D2E-C842-AA63-197AD36EEA57}"/>
    <cellStyle name="Normal_Inscr_nivel" xfId="4" xr:uid="{90E08C2C-4F2A-F645-8EB4-42592B38AAAF}"/>
    <cellStyle name="Normal_Inscr_rangoetario" xfId="2" xr:uid="{FEEDC24D-8D5B-5440-A637-66456838EC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C8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C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50800</xdr:colOff>
      <xdr:row>22</xdr:row>
      <xdr:rowOff>139446</xdr:rowOff>
    </xdr:to>
    <xdr:pic>
      <xdr:nvPicPr>
        <xdr:cNvPr id="3" name="Imagen 2" descr="INAP&#10;IEC (Informe Estadístico de Capacitación)&#10;Año1. N.º3. Septiembre-diciembre 2021&#10;Complemento de datos en tablas">
          <a:extLst>
            <a:ext uri="{FF2B5EF4-FFF2-40B4-BE49-F238E27FC236}">
              <a16:creationId xmlns:a16="http://schemas.microsoft.com/office/drawing/2014/main" id="{AE90B7E4-AC9A-4143-B401-B1FC4B251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757400" cy="73149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8839200" cy="375920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E78B13C-AF23-664F-A75E-C22A03DF35FD}"/>
            </a:ext>
          </a:extLst>
        </xdr:cNvPr>
        <xdr:cNvSpPr txBox="1"/>
      </xdr:nvSpPr>
      <xdr:spPr>
        <a:xfrm>
          <a:off x="444500" y="1524000"/>
          <a:ext cx="8839200" cy="3759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noAutofit/>
        </a:bodyPr>
        <a:lstStyle/>
        <a:p>
          <a:r>
            <a:rPr lang="es-AR" sz="1400" b="1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Informe Estadístico de Capacitación (IEC)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Año 1 - N.° 3. Septiembre - diciembre 2021 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1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1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Instituto Nacional de la Administración Pública (INAP)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Av. Roque Sáenz Peña 511, Ciudad Autónoma de Buenos Aires, República Argentina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C. P.: C1035AAA - Tel.: 4343-9001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Correo electrónico: dinvesti@jefatura.gob.ar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1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1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ISSN 2796-8081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1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1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Dirección del Proyecto IEC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Pablo Nemiña, Director de Gestión del Conocimiento, Investigación y Publicaciones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1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1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Comité editorial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Mauro E. Solano, Director Institucional del INAP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Julián Lopardo, Director Nacional de Planeamiento Estratégico de la Capacitación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Vilma Paura, Directora Nacional de Oferta Académica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1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1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Redacción</a:t>
          </a:r>
          <a:r>
            <a:rPr lang="es-AR" sz="1400" baseline="0">
              <a:latin typeface="Calibri" panose="020F0502020204030204" pitchFamily="34" charset="0"/>
            </a:rPr>
            <a:t> </a:t>
          </a:r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Dante Sabatto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1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1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Compilación y sistematización de datos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Jorge Zappino</a:t>
          </a:r>
          <a:r>
            <a:rPr lang="es-AR" sz="1400" baseline="0">
              <a:latin typeface="Calibri" panose="020F0502020204030204" pitchFamily="34" charset="0"/>
            </a:rPr>
            <a:t> </a:t>
          </a:r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Leonardo Llusa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1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1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Edición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Patricia Iacovone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1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1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Diseño y diagramación 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Edwin Mac Donald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0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Las ideas y planteamientos contenidos en la presente edición son de exclusiva responsabilidad de sus autores y no comprometen la posición oficial del INAP. 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0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INAP no asume responsabilidad por la continuidad o exactitud de los URL de páginas web externas o de terceros referidas en esta publicación y no garantiza que el contenido de esas páginas web sea, o continúe siendo, exacta o apropiada.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0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El uso del lenguaje inclusivo y no sexista implica un cambio cultural que se enmarca en un objetivo de la actual gestión de Gobierno y se sustenta en la normativa vigente en materia de género, diversidad y derechos humanos en la Argentina. En esta publicación se utilizan diferentes estrategias para no caer en prejuicios y estereotipos que promueven la desigualdad, la exclusión o la discriminación de colectivos, personas o grupos.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0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</xdr:txBody>
    </xdr:sp>
    <xdr:clientData/>
  </xdr:oneCellAnchor>
  <xdr:twoCellAnchor editAs="oneCell">
    <xdr:from>
      <xdr:col>1</xdr:col>
      <xdr:colOff>76200</xdr:colOff>
      <xdr:row>35</xdr:row>
      <xdr:rowOff>76200</xdr:rowOff>
    </xdr:from>
    <xdr:to>
      <xdr:col>1</xdr:col>
      <xdr:colOff>1612900</xdr:colOff>
      <xdr:row>37</xdr:row>
      <xdr:rowOff>114300</xdr:rowOff>
    </xdr:to>
    <xdr:pic>
      <xdr:nvPicPr>
        <xdr:cNvPr id="3" name="Imagen 3" descr="Icono licencia Creative Commons (CC) 2.5 Argentina">
          <a:extLst>
            <a:ext uri="{FF2B5EF4-FFF2-40B4-BE49-F238E27FC236}">
              <a16:creationId xmlns:a16="http://schemas.microsoft.com/office/drawing/2014/main" id="{39BAAC9F-25EF-794E-A3EE-25357286B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20700" y="10553700"/>
          <a:ext cx="15367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1727200</xdr:colOff>
      <xdr:row>35</xdr:row>
      <xdr:rowOff>0</xdr:rowOff>
    </xdr:from>
    <xdr:ext cx="7099300" cy="116840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D048CC0-65E9-7B40-BDB5-21C13313CFD6}"/>
            </a:ext>
          </a:extLst>
        </xdr:cNvPr>
        <xdr:cNvSpPr txBox="1"/>
      </xdr:nvSpPr>
      <xdr:spPr>
        <a:xfrm>
          <a:off x="2171700" y="10477500"/>
          <a:ext cx="7099300" cy="1168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El IEC y su contenido se brindan bajo la licencia Creative Commons (CC) 2.5 Argentina: Reconocimiento-NoComercial-SinObraDerivada (BY-NC-ND): No se permite un uso comercial de la obra original ni la generación de obras derivadas.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0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1</xdr:col>
      <xdr:colOff>0</xdr:colOff>
      <xdr:row>38</xdr:row>
      <xdr:rowOff>101600</xdr:rowOff>
    </xdr:from>
    <xdr:ext cx="8851900" cy="1140825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71ABFB8-A888-7741-90E9-C43A982B724B}"/>
            </a:ext>
          </a:extLst>
        </xdr:cNvPr>
        <xdr:cNvSpPr txBox="1"/>
      </xdr:nvSpPr>
      <xdr:spPr>
        <a:xfrm>
          <a:off x="444500" y="11341100"/>
          <a:ext cx="8851900" cy="1140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Esta publicación se encuentra disponible en forma libre y gratuita en: </a:t>
          </a: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publicaciones.inap.gob.ar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0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Marzo de 2022</a:t>
          </a:r>
          <a:r>
            <a:rPr lang="es-AR" sz="1400" baseline="0">
              <a:latin typeface="Calibri" panose="020F0502020204030204" pitchFamily="34" charset="0"/>
            </a:rPr>
            <a:t> </a:t>
          </a:r>
          <a:endParaRPr lang="es-MX" sz="1400" baseline="0">
            <a:latin typeface="Calibri" panose="020F0502020204030204" pitchFamily="34" charset="0"/>
          </a:endParaRPr>
        </a:p>
        <a:p>
          <a:endParaRPr lang="es-MX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3683000</xdr:colOff>
      <xdr:row>0</xdr:row>
      <xdr:rowOff>462962</xdr:rowOff>
    </xdr:from>
    <xdr:to>
      <xdr:col>7</xdr:col>
      <xdr:colOff>3683000</xdr:colOff>
      <xdr:row>0</xdr:row>
      <xdr:rowOff>813481</xdr:rowOff>
    </xdr:to>
    <xdr:sp macro="" textlink="">
      <xdr:nvSpPr>
        <xdr:cNvPr id="2" name="Triá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D95CE3-8BF2-A341-8F15-7AE3273C8DC6}"/>
            </a:ext>
          </a:extLst>
        </xdr:cNvPr>
        <xdr:cNvSpPr/>
      </xdr:nvSpPr>
      <xdr:spPr>
        <a:xfrm rot="5400000">
          <a:off x="8333740" y="638222"/>
          <a:ext cx="350519" cy="0"/>
        </a:xfrm>
        <a:prstGeom prst="triangle">
          <a:avLst/>
        </a:prstGeom>
        <a:solidFill>
          <a:schemeClr val="bg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462962</xdr:rowOff>
    </xdr:from>
    <xdr:to>
      <xdr:col>4</xdr:col>
      <xdr:colOff>0</xdr:colOff>
      <xdr:row>0</xdr:row>
      <xdr:rowOff>813481</xdr:rowOff>
    </xdr:to>
    <xdr:sp macro="" textlink="">
      <xdr:nvSpPr>
        <xdr:cNvPr id="2" name="Triá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D172C6-545F-484D-BBEE-C038AC126871}"/>
            </a:ext>
          </a:extLst>
        </xdr:cNvPr>
        <xdr:cNvSpPr/>
      </xdr:nvSpPr>
      <xdr:spPr>
        <a:xfrm rot="5400000">
          <a:off x="7317740" y="638222"/>
          <a:ext cx="350519" cy="0"/>
        </a:xfrm>
        <a:prstGeom prst="triangle">
          <a:avLst/>
        </a:prstGeom>
        <a:solidFill>
          <a:schemeClr val="bg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-IEC03-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Índice"/>
      <sheetName val="Notas metodológicas"/>
      <sheetName val="Créditos"/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3"/>
      <sheetName val="C14"/>
      <sheetName val="C15"/>
      <sheetName val="C16"/>
      <sheetName val="C17"/>
      <sheetName val="C18"/>
    </sheetNames>
    <sheetDataSet>
      <sheetData sheetId="0"/>
      <sheetData sheetId="1"/>
      <sheetData sheetId="2">
        <row r="1">
          <cell r="C1" t="str">
            <v>Notas metodológicas</v>
          </cell>
        </row>
      </sheetData>
      <sheetData sheetId="3">
        <row r="1">
          <cell r="B1" t="str">
            <v>Créditos</v>
          </cell>
        </row>
      </sheetData>
      <sheetData sheetId="4">
        <row r="1">
          <cell r="B1" t="str">
            <v>C1. Personas inscriptas según condición de cursada</v>
          </cell>
        </row>
      </sheetData>
      <sheetData sheetId="5">
        <row r="1">
          <cell r="B1" t="str">
            <v>C2. Personas inscriptas según género</v>
          </cell>
        </row>
      </sheetData>
      <sheetData sheetId="6">
        <row r="1">
          <cell r="B1" t="str">
            <v>C3. Personas inscriptas según condición de cursada y género</v>
          </cell>
        </row>
      </sheetData>
      <sheetData sheetId="7">
        <row r="1">
          <cell r="B1" t="str">
            <v>C4. Personas inscriptas según programa/área</v>
          </cell>
        </row>
      </sheetData>
      <sheetData sheetId="8">
        <row r="1">
          <cell r="B1" t="str">
            <v>C5. Cursos/actividades según programa/área</v>
          </cell>
        </row>
      </sheetData>
      <sheetData sheetId="9">
        <row r="1">
          <cell r="B1" t="str">
            <v>C6. Comisiones y personas inscriptas según curso/actividad</v>
          </cell>
        </row>
      </sheetData>
      <sheetData sheetId="10">
        <row r="1">
          <cell r="B1" t="str">
            <v>C7. Cantidad de Cursos/Actividades según rango de cantidad de presonas inscriptas</v>
          </cell>
        </row>
      </sheetData>
      <sheetData sheetId="11">
        <row r="1">
          <cell r="B1" t="str">
            <v>C8. Personas inscriptas según escalafón y género</v>
          </cell>
        </row>
      </sheetData>
      <sheetData sheetId="12">
        <row r="1">
          <cell r="B1" t="str">
            <v>C9. Personas inscriptas SINEP según agrupamiento</v>
          </cell>
        </row>
      </sheetData>
      <sheetData sheetId="13">
        <row r="1">
          <cell r="B1" t="str">
            <v>C10. Personas inscriptas SINEP según nivel</v>
          </cell>
        </row>
      </sheetData>
      <sheetData sheetId="14">
        <row r="1">
          <cell r="B1" t="str">
            <v>C11. Personas inscriptas SINEP según tramo</v>
          </cell>
        </row>
      </sheetData>
      <sheetData sheetId="15">
        <row r="1">
          <cell r="B1" t="str">
            <v>C12. Personas inscriptas según nivel de estudios y género</v>
          </cell>
        </row>
      </sheetData>
      <sheetData sheetId="16">
        <row r="1">
          <cell r="B1" t="str">
            <v>C13. Personas inscriptas según jurisdicción</v>
          </cell>
        </row>
      </sheetData>
      <sheetData sheetId="17">
        <row r="1">
          <cell r="B1" t="str">
            <v>C14. Personas inscriptas según modalidad de cursada</v>
          </cell>
        </row>
      </sheetData>
      <sheetData sheetId="18">
        <row r="1">
          <cell r="B1" t="str">
            <v>C15. Personas inscriptas según rango etario y género</v>
          </cell>
        </row>
      </sheetData>
      <sheetData sheetId="19">
        <row r="1">
          <cell r="B1" t="str">
            <v>C16. Agentes según cantidad de cursos/actividades</v>
          </cell>
        </row>
      </sheetData>
      <sheetData sheetId="20">
        <row r="1">
          <cell r="B1" t="str">
            <v>C17. Cantidad de cursos según rango de duración (en horas)</v>
          </cell>
        </row>
      </sheetData>
      <sheetData sheetId="21">
        <row r="1">
          <cell r="B1" t="str">
            <v>C18. Cantidad de cursos/Actividades según programa, área y rango de duración (en horas)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3C02C-BB27-2448-9EA1-45B88E6CA2CE}">
  <dimension ref="A1:F89"/>
  <sheetViews>
    <sheetView showGridLines="0" tabSelected="1" workbookViewId="0">
      <selection activeCell="A23" sqref="A23"/>
    </sheetView>
  </sheetViews>
  <sheetFormatPr baseColWidth="10" defaultColWidth="0" defaultRowHeight="16" zeroHeight="1" x14ac:dyDescent="0.2"/>
  <cols>
    <col min="1" max="1" width="5.83203125" customWidth="1"/>
    <col min="2" max="2" width="80.83203125" customWidth="1"/>
    <col min="3" max="4" width="20.83203125" customWidth="1"/>
    <col min="5" max="5" width="53.83203125" customWidth="1"/>
    <col min="6" max="6" width="10.83203125" customWidth="1"/>
    <col min="7" max="16384" width="10.83203125" hidden="1"/>
  </cols>
  <sheetData>
    <row r="1" ht="100" customHeight="1" x14ac:dyDescent="0.2"/>
    <row r="2" ht="20" customHeight="1" x14ac:dyDescent="0.2"/>
    <row r="3" ht="50" customHeight="1" x14ac:dyDescent="0.2"/>
    <row r="4" ht="25" customHeight="1" x14ac:dyDescent="0.2"/>
    <row r="5" ht="25" customHeight="1" x14ac:dyDescent="0.2"/>
    <row r="6" ht="25" customHeight="1" x14ac:dyDescent="0.2"/>
    <row r="7" ht="20" customHeight="1" x14ac:dyDescent="0.2"/>
    <row r="8" ht="20" customHeight="1" x14ac:dyDescent="0.2"/>
    <row r="9" ht="20" customHeight="1" x14ac:dyDescent="0.2"/>
    <row r="10" ht="20" customHeight="1" x14ac:dyDescent="0.2"/>
    <row r="11" ht="20" customHeight="1" x14ac:dyDescent="0.2"/>
    <row r="12" ht="20" customHeight="1" x14ac:dyDescent="0.2"/>
    <row r="13" ht="20" customHeight="1" x14ac:dyDescent="0.2"/>
    <row r="14" ht="20" customHeight="1" x14ac:dyDescent="0.2"/>
    <row r="15" ht="20" customHeight="1" x14ac:dyDescent="0.2"/>
    <row r="16" ht="20" customHeight="1" x14ac:dyDescent="0.2"/>
    <row r="17" ht="20" customHeight="1" x14ac:dyDescent="0.2"/>
    <row r="18" ht="20" customHeight="1" x14ac:dyDescent="0.2"/>
    <row r="19" ht="20" customHeight="1" x14ac:dyDescent="0.2"/>
    <row r="20" ht="20" customHeight="1" x14ac:dyDescent="0.2"/>
    <row r="21" ht="20" customHeight="1" x14ac:dyDescent="0.2"/>
    <row r="22" ht="20" customHeight="1" x14ac:dyDescent="0.2"/>
    <row r="23" ht="20" customHeight="1" x14ac:dyDescent="0.2"/>
    <row r="24" ht="20" hidden="1" customHeight="1" x14ac:dyDescent="0.2"/>
    <row r="25" ht="20" hidden="1" customHeight="1" x14ac:dyDescent="0.2"/>
    <row r="26" ht="20" hidden="1" customHeight="1" x14ac:dyDescent="0.2"/>
    <row r="27" ht="20" hidden="1" customHeight="1" x14ac:dyDescent="0.2"/>
    <row r="28" ht="20" hidden="1" customHeight="1" x14ac:dyDescent="0.2"/>
    <row r="29" ht="20" hidden="1" customHeight="1" x14ac:dyDescent="0.2"/>
    <row r="30" ht="20" hidden="1" customHeight="1" x14ac:dyDescent="0.2"/>
    <row r="31" ht="20" hidden="1" customHeight="1" x14ac:dyDescent="0.2"/>
    <row r="32" ht="20" hidden="1" customHeight="1" x14ac:dyDescent="0.2"/>
    <row r="33" ht="20" hidden="1" customHeight="1" x14ac:dyDescent="0.2"/>
    <row r="34" ht="20" hidden="1" customHeight="1" x14ac:dyDescent="0.2"/>
    <row r="35" ht="20" hidden="1" customHeight="1" x14ac:dyDescent="0.2"/>
    <row r="36" ht="20" hidden="1" customHeight="1" x14ac:dyDescent="0.2"/>
    <row r="37" ht="20" hidden="1" customHeight="1" x14ac:dyDescent="0.2"/>
    <row r="38" ht="20" hidden="1" customHeight="1" x14ac:dyDescent="0.2"/>
    <row r="39" ht="20" hidden="1" customHeight="1" x14ac:dyDescent="0.2"/>
    <row r="40" ht="20" hidden="1" customHeight="1" x14ac:dyDescent="0.2"/>
    <row r="41" ht="20" hidden="1" customHeight="1" x14ac:dyDescent="0.2"/>
    <row r="42" ht="20" hidden="1" customHeight="1" x14ac:dyDescent="0.2"/>
    <row r="43" ht="20" hidden="1" customHeight="1" x14ac:dyDescent="0.2"/>
    <row r="44" ht="20" hidden="1" customHeight="1" x14ac:dyDescent="0.2"/>
    <row r="45" ht="20" hidden="1" customHeight="1" x14ac:dyDescent="0.2"/>
    <row r="46" ht="20" hidden="1" customHeight="1" x14ac:dyDescent="0.2"/>
    <row r="47" ht="20" hidden="1" customHeight="1" x14ac:dyDescent="0.2"/>
    <row r="48" ht="20" hidden="1" customHeight="1" x14ac:dyDescent="0.2"/>
    <row r="49" ht="20" hidden="1" customHeight="1" x14ac:dyDescent="0.2"/>
    <row r="50" ht="20" hidden="1" customHeight="1" x14ac:dyDescent="0.2"/>
    <row r="51" ht="20" hidden="1" customHeight="1" x14ac:dyDescent="0.2"/>
    <row r="52" ht="20" hidden="1" customHeight="1" x14ac:dyDescent="0.2"/>
    <row r="53" ht="20" hidden="1" customHeight="1" x14ac:dyDescent="0.2"/>
    <row r="54" ht="20" hidden="1" customHeight="1" x14ac:dyDescent="0.2"/>
    <row r="55" ht="20" hidden="1" customHeight="1" x14ac:dyDescent="0.2"/>
    <row r="56" ht="20" hidden="1" customHeight="1" x14ac:dyDescent="0.2"/>
    <row r="57" ht="20" hidden="1" customHeight="1" x14ac:dyDescent="0.2"/>
    <row r="58" ht="20" hidden="1" customHeight="1" x14ac:dyDescent="0.2"/>
    <row r="59" ht="20" hidden="1" customHeight="1" x14ac:dyDescent="0.2"/>
    <row r="60" ht="20" hidden="1" customHeight="1" x14ac:dyDescent="0.2"/>
    <row r="61" ht="20" hidden="1" customHeight="1" x14ac:dyDescent="0.2"/>
    <row r="62" ht="20" hidden="1" customHeight="1" x14ac:dyDescent="0.2"/>
    <row r="63" ht="20" hidden="1" customHeight="1" x14ac:dyDescent="0.2"/>
    <row r="64" ht="20" hidden="1" customHeight="1" x14ac:dyDescent="0.2"/>
    <row r="65" ht="20" hidden="1" customHeight="1" x14ac:dyDescent="0.2"/>
    <row r="66" ht="20" hidden="1" customHeight="1" x14ac:dyDescent="0.2"/>
    <row r="67" ht="20" hidden="1" customHeight="1" x14ac:dyDescent="0.2"/>
    <row r="68" ht="20" hidden="1" customHeight="1" x14ac:dyDescent="0.2"/>
    <row r="69" ht="20" hidden="1" customHeight="1" x14ac:dyDescent="0.2"/>
    <row r="70" ht="20" hidden="1" customHeight="1" x14ac:dyDescent="0.2"/>
    <row r="71" ht="20" hidden="1" customHeight="1" x14ac:dyDescent="0.2"/>
    <row r="72" ht="20" hidden="1" customHeight="1" x14ac:dyDescent="0.2"/>
    <row r="73" ht="20" hidden="1" customHeight="1" x14ac:dyDescent="0.2"/>
    <row r="74" ht="20" hidden="1" customHeight="1" x14ac:dyDescent="0.2"/>
    <row r="75" ht="20" hidden="1" customHeight="1" x14ac:dyDescent="0.2"/>
    <row r="76" ht="20" hidden="1" customHeight="1" x14ac:dyDescent="0.2"/>
    <row r="77" ht="20" hidden="1" customHeight="1" x14ac:dyDescent="0.2"/>
    <row r="78" ht="20" hidden="1" customHeight="1" x14ac:dyDescent="0.2"/>
    <row r="79" ht="20" hidden="1" customHeight="1" x14ac:dyDescent="0.2"/>
    <row r="80" ht="20" hidden="1" customHeight="1" x14ac:dyDescent="0.2"/>
    <row r="81" ht="20" hidden="1" customHeight="1" x14ac:dyDescent="0.2"/>
    <row r="82" ht="20" hidden="1" customHeight="1" x14ac:dyDescent="0.2"/>
    <row r="83" ht="20" hidden="1" customHeight="1" x14ac:dyDescent="0.2"/>
    <row r="84" ht="20" hidden="1" customHeight="1" x14ac:dyDescent="0.2"/>
    <row r="85" ht="20" hidden="1" customHeight="1" x14ac:dyDescent="0.2"/>
    <row r="86" ht="20" hidden="1" customHeight="1" x14ac:dyDescent="0.2"/>
    <row r="87" ht="20" hidden="1" customHeight="1" x14ac:dyDescent="0.2"/>
    <row r="88" ht="20" hidden="1" customHeight="1" x14ac:dyDescent="0.2"/>
    <row r="89" ht="20" hidden="1" customHeight="1" x14ac:dyDescent="0.2"/>
  </sheetData>
  <sheetProtection algorithmName="SHA-512" hashValue="mQU6XCf3irspLm+s2jlEqHBP95P4heWIh1wcg7kQZM7fX6faLFCxr4fv8LPkE+/2gilhAa5V/o/o+vkC1QJrXA==" saltValue="f8xrn1w1GaLHyqVgiMnxl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15470-72FF-974D-AC2D-72606F7A74E7}">
  <dimension ref="A1:H111"/>
  <sheetViews>
    <sheetView showGridLines="0" topLeftCell="A4" workbookViewId="0"/>
  </sheetViews>
  <sheetFormatPr baseColWidth="10" defaultColWidth="0" defaultRowHeight="16" zeroHeight="1" x14ac:dyDescent="0.2"/>
  <cols>
    <col min="1" max="1" width="5.83203125" customWidth="1"/>
    <col min="2" max="2" width="90.83203125" customWidth="1"/>
    <col min="3" max="7" width="20.83203125" customWidth="1"/>
    <col min="8" max="8" width="25.83203125" customWidth="1"/>
    <col min="9" max="16384" width="10.83203125" hidden="1"/>
  </cols>
  <sheetData>
    <row r="1" spans="1:8" ht="100" customHeight="1" x14ac:dyDescent="0.2">
      <c r="A1" s="68"/>
      <c r="B1" s="229" t="s">
        <v>245</v>
      </c>
      <c r="C1" s="229"/>
      <c r="D1" s="229"/>
      <c r="E1" s="229"/>
      <c r="F1" s="229"/>
      <c r="G1" s="229"/>
      <c r="H1" s="229"/>
    </row>
    <row r="2" spans="1:8" ht="20" customHeight="1" x14ac:dyDescent="0.2">
      <c r="A2" s="19"/>
      <c r="B2" s="132"/>
      <c r="C2" s="19"/>
      <c r="D2" s="19"/>
      <c r="E2" s="19"/>
      <c r="F2" s="19"/>
      <c r="G2" s="19"/>
      <c r="H2" s="19"/>
    </row>
    <row r="3" spans="1:8" ht="50" customHeight="1" x14ac:dyDescent="0.2">
      <c r="A3" s="19"/>
      <c r="B3" s="241" t="s">
        <v>246</v>
      </c>
      <c r="C3" s="238" t="s">
        <v>2</v>
      </c>
      <c r="D3" s="238"/>
      <c r="E3" s="238"/>
      <c r="F3" s="238"/>
      <c r="G3" s="54"/>
      <c r="H3" s="239"/>
    </row>
    <row r="4" spans="1:8" ht="25" customHeight="1" x14ac:dyDescent="0.2">
      <c r="A4" s="19"/>
      <c r="B4" s="242"/>
      <c r="C4" s="238" t="s">
        <v>247</v>
      </c>
      <c r="D4" s="238"/>
      <c r="E4" s="238"/>
      <c r="F4" s="238"/>
      <c r="G4" s="54"/>
      <c r="H4" s="239"/>
    </row>
    <row r="5" spans="1:8" ht="25" customHeight="1" x14ac:dyDescent="0.2">
      <c r="A5" s="19"/>
      <c r="B5" s="242"/>
      <c r="C5" s="238" t="s">
        <v>248</v>
      </c>
      <c r="D5" s="238"/>
      <c r="E5" s="238" t="s">
        <v>4</v>
      </c>
      <c r="F5" s="238"/>
      <c r="G5" s="54"/>
      <c r="H5" s="239"/>
    </row>
    <row r="6" spans="1:8" ht="25" customHeight="1" x14ac:dyDescent="0.2">
      <c r="A6" s="19"/>
      <c r="B6" s="242"/>
      <c r="C6" s="133" t="s">
        <v>5</v>
      </c>
      <c r="D6" s="133" t="s">
        <v>6</v>
      </c>
      <c r="E6" s="133" t="s">
        <v>5</v>
      </c>
      <c r="F6" s="133" t="s">
        <v>6</v>
      </c>
      <c r="G6" s="54"/>
      <c r="H6" s="239"/>
    </row>
    <row r="7" spans="1:8" ht="20" customHeight="1" x14ac:dyDescent="0.2">
      <c r="A7" s="134"/>
      <c r="B7" s="135" t="s">
        <v>249</v>
      </c>
      <c r="C7" s="136">
        <v>24</v>
      </c>
      <c r="D7" s="137">
        <v>3.3994334277620402</v>
      </c>
      <c r="E7" s="138">
        <v>4495</v>
      </c>
      <c r="F7" s="139">
        <v>9.9651938723479727</v>
      </c>
      <c r="G7" s="104"/>
      <c r="H7" s="140"/>
    </row>
    <row r="8" spans="1:8" ht="20" customHeight="1" x14ac:dyDescent="0.2">
      <c r="A8" s="134"/>
      <c r="B8" s="135" t="s">
        <v>250</v>
      </c>
      <c r="C8" s="136">
        <v>22</v>
      </c>
      <c r="D8" s="137">
        <v>3.1161473087818696</v>
      </c>
      <c r="E8" s="138">
        <v>1624</v>
      </c>
      <c r="F8" s="139">
        <v>3.6003281087192676</v>
      </c>
      <c r="G8" s="104"/>
      <c r="H8" s="140"/>
    </row>
    <row r="9" spans="1:8" ht="20" customHeight="1" x14ac:dyDescent="0.2">
      <c r="A9" s="134"/>
      <c r="B9" s="135" t="s">
        <v>251</v>
      </c>
      <c r="C9" s="136">
        <v>4</v>
      </c>
      <c r="D9" s="137">
        <v>0.56657223796033995</v>
      </c>
      <c r="E9" s="138">
        <v>1309</v>
      </c>
      <c r="F9" s="139">
        <v>2.9019886048728578</v>
      </c>
      <c r="G9" s="104"/>
      <c r="H9" s="140"/>
    </row>
    <row r="10" spans="1:8" ht="20" customHeight="1" x14ac:dyDescent="0.2">
      <c r="A10" s="134"/>
      <c r="B10" s="135" t="s">
        <v>252</v>
      </c>
      <c r="C10" s="136">
        <v>5</v>
      </c>
      <c r="D10" s="137">
        <v>0.708215297450425</v>
      </c>
      <c r="E10" s="138">
        <v>1164</v>
      </c>
      <c r="F10" s="139">
        <v>2.5805307380229232</v>
      </c>
      <c r="G10" s="104"/>
      <c r="H10" s="140"/>
    </row>
    <row r="11" spans="1:8" ht="20" customHeight="1" x14ac:dyDescent="0.2">
      <c r="A11" s="134"/>
      <c r="B11" s="135" t="s">
        <v>253</v>
      </c>
      <c r="C11" s="136">
        <v>4</v>
      </c>
      <c r="D11" s="137">
        <v>0.56657223796033995</v>
      </c>
      <c r="E11" s="138">
        <v>918</v>
      </c>
      <c r="F11" s="139">
        <v>2.0351608397809655</v>
      </c>
      <c r="G11" s="104"/>
      <c r="H11" s="140"/>
    </row>
    <row r="12" spans="1:8" ht="20" customHeight="1" x14ac:dyDescent="0.2">
      <c r="A12" s="134"/>
      <c r="B12" s="135" t="s">
        <v>254</v>
      </c>
      <c r="C12" s="136">
        <v>5</v>
      </c>
      <c r="D12" s="137">
        <v>0.708215297450425</v>
      </c>
      <c r="E12" s="138">
        <v>887</v>
      </c>
      <c r="F12" s="139">
        <v>1.9664353647992552</v>
      </c>
      <c r="G12" s="104"/>
      <c r="H12" s="140"/>
    </row>
    <row r="13" spans="1:8" ht="20" customHeight="1" x14ac:dyDescent="0.2">
      <c r="A13" s="134"/>
      <c r="B13" s="135" t="s">
        <v>255</v>
      </c>
      <c r="C13" s="136">
        <v>5</v>
      </c>
      <c r="D13" s="137">
        <v>0.708215297450425</v>
      </c>
      <c r="E13" s="138">
        <v>877</v>
      </c>
      <c r="F13" s="139">
        <v>1.944265856740639</v>
      </c>
      <c r="G13" s="104"/>
      <c r="H13" s="140"/>
    </row>
    <row r="14" spans="1:8" ht="20" customHeight="1" x14ac:dyDescent="0.2">
      <c r="A14" s="134"/>
      <c r="B14" s="135" t="s">
        <v>256</v>
      </c>
      <c r="C14" s="136">
        <v>4</v>
      </c>
      <c r="D14" s="137">
        <v>0.56657223796033995</v>
      </c>
      <c r="E14" s="138">
        <v>842</v>
      </c>
      <c r="F14" s="139">
        <v>1.8666725785354821</v>
      </c>
      <c r="G14" s="104"/>
      <c r="H14" s="140"/>
    </row>
    <row r="15" spans="1:8" ht="20" customHeight="1" x14ac:dyDescent="0.2">
      <c r="A15" s="134"/>
      <c r="B15" s="135" t="s">
        <v>257</v>
      </c>
      <c r="C15" s="136">
        <v>4</v>
      </c>
      <c r="D15" s="137">
        <v>0.56657223796033995</v>
      </c>
      <c r="E15" s="138">
        <v>799</v>
      </c>
      <c r="F15" s="139">
        <v>1.7713436938834328</v>
      </c>
      <c r="G15" s="104"/>
      <c r="H15" s="140"/>
    </row>
    <row r="16" spans="1:8" ht="20" customHeight="1" x14ac:dyDescent="0.2">
      <c r="A16" s="134"/>
      <c r="B16" s="135" t="s">
        <v>258</v>
      </c>
      <c r="C16" s="136">
        <v>3</v>
      </c>
      <c r="D16" s="137">
        <v>0.42492917847025502</v>
      </c>
      <c r="E16" s="138">
        <v>789</v>
      </c>
      <c r="F16" s="139">
        <v>1.7491741858248164</v>
      </c>
      <c r="G16" s="104"/>
      <c r="H16" s="140"/>
    </row>
    <row r="17" spans="1:8" ht="20" customHeight="1" x14ac:dyDescent="0.2">
      <c r="A17" s="134"/>
      <c r="B17" s="135" t="s">
        <v>259</v>
      </c>
      <c r="C17" s="136">
        <v>2</v>
      </c>
      <c r="D17" s="137">
        <v>0.28328611898016998</v>
      </c>
      <c r="E17" s="138">
        <v>779</v>
      </c>
      <c r="F17" s="139">
        <v>1.7270046777662005</v>
      </c>
      <c r="G17" s="104"/>
      <c r="H17" s="141"/>
    </row>
    <row r="18" spans="1:8" ht="20" customHeight="1" x14ac:dyDescent="0.2">
      <c r="A18" s="134"/>
      <c r="B18" s="135" t="s">
        <v>260</v>
      </c>
      <c r="C18" s="136">
        <v>5</v>
      </c>
      <c r="D18" s="137">
        <v>0.708215297450425</v>
      </c>
      <c r="E18" s="138">
        <v>740</v>
      </c>
      <c r="F18" s="139">
        <v>1.6405435963375972</v>
      </c>
      <c r="G18" s="104"/>
      <c r="H18" s="104"/>
    </row>
    <row r="19" spans="1:8" ht="20" customHeight="1" x14ac:dyDescent="0.2">
      <c r="A19" s="134"/>
      <c r="B19" s="135" t="s">
        <v>261</v>
      </c>
      <c r="C19" s="136">
        <v>5</v>
      </c>
      <c r="D19" s="137">
        <v>0.708215297450425</v>
      </c>
      <c r="E19" s="138">
        <v>710</v>
      </c>
      <c r="F19" s="139">
        <v>1.5740350721617489</v>
      </c>
      <c r="G19" s="104"/>
      <c r="H19" s="104"/>
    </row>
    <row r="20" spans="1:8" ht="20" customHeight="1" x14ac:dyDescent="0.2">
      <c r="A20" s="134"/>
      <c r="B20" s="135" t="s">
        <v>262</v>
      </c>
      <c r="C20" s="136">
        <v>5</v>
      </c>
      <c r="D20" s="137">
        <v>0.708215297450425</v>
      </c>
      <c r="E20" s="138">
        <v>688</v>
      </c>
      <c r="F20" s="139">
        <v>1.5252621544327931</v>
      </c>
      <c r="G20" s="104"/>
      <c r="H20" s="104"/>
    </row>
    <row r="21" spans="1:8" ht="20" customHeight="1" x14ac:dyDescent="0.2">
      <c r="A21" s="134"/>
      <c r="B21" s="135" t="s">
        <v>263</v>
      </c>
      <c r="C21" s="136">
        <v>3</v>
      </c>
      <c r="D21" s="137">
        <v>0.42492917847025502</v>
      </c>
      <c r="E21" s="138">
        <v>626</v>
      </c>
      <c r="F21" s="139">
        <v>1.3878112044693727</v>
      </c>
      <c r="G21" s="104"/>
      <c r="H21" s="104"/>
    </row>
    <row r="22" spans="1:8" ht="20" customHeight="1" x14ac:dyDescent="0.2">
      <c r="A22" s="134"/>
      <c r="B22" s="135" t="s">
        <v>264</v>
      </c>
      <c r="C22" s="136">
        <v>1</v>
      </c>
      <c r="D22" s="137">
        <v>0.14164305949008499</v>
      </c>
      <c r="E22" s="138">
        <v>594</v>
      </c>
      <c r="F22" s="139">
        <v>1.316868778681801</v>
      </c>
      <c r="G22" s="104"/>
      <c r="H22" s="104"/>
    </row>
    <row r="23" spans="1:8" ht="20" customHeight="1" x14ac:dyDescent="0.2">
      <c r="A23" s="134"/>
      <c r="B23" s="135" t="s">
        <v>265</v>
      </c>
      <c r="C23" s="136">
        <v>4</v>
      </c>
      <c r="D23" s="137">
        <v>0.56657223796033995</v>
      </c>
      <c r="E23" s="138">
        <v>583</v>
      </c>
      <c r="F23" s="139">
        <v>1.2924823198173234</v>
      </c>
      <c r="G23" s="104"/>
      <c r="H23" s="104"/>
    </row>
    <row r="24" spans="1:8" ht="20" customHeight="1" x14ac:dyDescent="0.2">
      <c r="A24" s="134"/>
      <c r="B24" s="135" t="s">
        <v>266</v>
      </c>
      <c r="C24" s="136">
        <v>3</v>
      </c>
      <c r="D24" s="137">
        <v>0.42492917847025502</v>
      </c>
      <c r="E24" s="138">
        <v>579</v>
      </c>
      <c r="F24" s="139">
        <v>1.2836145165938768</v>
      </c>
      <c r="G24" s="104"/>
      <c r="H24" s="104"/>
    </row>
    <row r="25" spans="1:8" ht="20" customHeight="1" x14ac:dyDescent="0.2">
      <c r="A25" s="134"/>
      <c r="B25" s="135" t="s">
        <v>267</v>
      </c>
      <c r="C25" s="136">
        <v>3</v>
      </c>
      <c r="D25" s="137">
        <v>0.42492917847025502</v>
      </c>
      <c r="E25" s="138">
        <v>555</v>
      </c>
      <c r="F25" s="139">
        <v>1.2304076972531979</v>
      </c>
      <c r="G25" s="104"/>
      <c r="H25" s="104"/>
    </row>
    <row r="26" spans="1:8" ht="20" customHeight="1" x14ac:dyDescent="0.2">
      <c r="A26" s="134"/>
      <c r="B26" s="135" t="s">
        <v>268</v>
      </c>
      <c r="C26" s="136">
        <v>5</v>
      </c>
      <c r="D26" s="137">
        <v>0.708215297450425</v>
      </c>
      <c r="E26" s="138">
        <v>555</v>
      </c>
      <c r="F26" s="139">
        <v>1.2304076972531979</v>
      </c>
      <c r="G26" s="104"/>
      <c r="H26" s="104"/>
    </row>
    <row r="27" spans="1:8" ht="20" customHeight="1" x14ac:dyDescent="0.2">
      <c r="A27" s="134"/>
      <c r="B27" s="135" t="s">
        <v>269</v>
      </c>
      <c r="C27" s="136">
        <v>5</v>
      </c>
      <c r="D27" s="137">
        <v>0.708215297450425</v>
      </c>
      <c r="E27" s="138">
        <v>533</v>
      </c>
      <c r="F27" s="139">
        <v>1.1816347795242423</v>
      </c>
      <c r="G27" s="104"/>
      <c r="H27" s="104"/>
    </row>
    <row r="28" spans="1:8" ht="20" customHeight="1" x14ac:dyDescent="0.2">
      <c r="A28" s="134"/>
      <c r="B28" s="135" t="s">
        <v>270</v>
      </c>
      <c r="C28" s="136">
        <v>4</v>
      </c>
      <c r="D28" s="137">
        <v>0.56657223796033995</v>
      </c>
      <c r="E28" s="138">
        <v>513</v>
      </c>
      <c r="F28" s="139">
        <v>1.13729576340701</v>
      </c>
      <c r="G28" s="104"/>
      <c r="H28" s="104"/>
    </row>
    <row r="29" spans="1:8" ht="20" customHeight="1" x14ac:dyDescent="0.2">
      <c r="A29" s="134"/>
      <c r="B29" s="135" t="s">
        <v>271</v>
      </c>
      <c r="C29" s="136">
        <v>3</v>
      </c>
      <c r="D29" s="137">
        <v>0.42492917847025502</v>
      </c>
      <c r="E29" s="138">
        <v>464</v>
      </c>
      <c r="F29" s="139">
        <v>1.0286651739197907</v>
      </c>
      <c r="G29" s="104"/>
      <c r="H29" s="104"/>
    </row>
    <row r="30" spans="1:8" ht="20" customHeight="1" x14ac:dyDescent="0.2">
      <c r="A30" s="134"/>
      <c r="B30" s="135" t="s">
        <v>272</v>
      </c>
      <c r="C30" s="136">
        <v>1</v>
      </c>
      <c r="D30" s="137">
        <v>0.14164305949008499</v>
      </c>
      <c r="E30" s="138">
        <v>456</v>
      </c>
      <c r="F30" s="139">
        <v>1.0109295674728977</v>
      </c>
      <c r="G30" s="104"/>
      <c r="H30" s="104"/>
    </row>
    <row r="31" spans="1:8" ht="20" customHeight="1" x14ac:dyDescent="0.2">
      <c r="A31" s="134"/>
      <c r="B31" s="135" t="s">
        <v>273</v>
      </c>
      <c r="C31" s="136">
        <v>3</v>
      </c>
      <c r="D31" s="137">
        <v>0.42492917847025502</v>
      </c>
      <c r="E31" s="138">
        <v>455</v>
      </c>
      <c r="F31" s="139">
        <v>1.0087126166670362</v>
      </c>
      <c r="G31" s="104"/>
      <c r="H31" s="104"/>
    </row>
    <row r="32" spans="1:8" ht="20" customHeight="1" x14ac:dyDescent="0.2">
      <c r="A32" s="134"/>
      <c r="B32" s="135" t="s">
        <v>274</v>
      </c>
      <c r="C32" s="136">
        <v>2</v>
      </c>
      <c r="D32" s="137">
        <v>0.28328611898016998</v>
      </c>
      <c r="E32" s="138">
        <v>445</v>
      </c>
      <c r="F32" s="139">
        <v>0.98654310860841998</v>
      </c>
      <c r="G32" s="104"/>
      <c r="H32" s="104"/>
    </row>
    <row r="33" spans="1:8" ht="40" customHeight="1" x14ac:dyDescent="0.2">
      <c r="A33" s="134"/>
      <c r="B33" s="135" t="s">
        <v>275</v>
      </c>
      <c r="C33" s="136">
        <v>14</v>
      </c>
      <c r="D33" s="137">
        <v>1.9830028328611897</v>
      </c>
      <c r="E33" s="138">
        <v>444</v>
      </c>
      <c r="F33" s="139">
        <v>0.98432615780255828</v>
      </c>
      <c r="G33" s="104"/>
      <c r="H33" s="104"/>
    </row>
    <row r="34" spans="1:8" ht="20" customHeight="1" x14ac:dyDescent="0.2">
      <c r="A34" s="134"/>
      <c r="B34" s="135" t="s">
        <v>276</v>
      </c>
      <c r="C34" s="136">
        <v>4</v>
      </c>
      <c r="D34" s="137">
        <v>0.56657223796033995</v>
      </c>
      <c r="E34" s="138">
        <v>401</v>
      </c>
      <c r="F34" s="139">
        <v>0.88899727315050892</v>
      </c>
      <c r="G34" s="104"/>
      <c r="H34" s="104"/>
    </row>
    <row r="35" spans="1:8" ht="20" customHeight="1" x14ac:dyDescent="0.2">
      <c r="A35" s="134"/>
      <c r="B35" s="135" t="s">
        <v>277</v>
      </c>
      <c r="C35" s="136">
        <v>3</v>
      </c>
      <c r="D35" s="137">
        <v>0.42492917847025502</v>
      </c>
      <c r="E35" s="138">
        <v>386</v>
      </c>
      <c r="F35" s="139">
        <v>0.85574301106258444</v>
      </c>
      <c r="G35" s="104"/>
      <c r="H35" s="104"/>
    </row>
    <row r="36" spans="1:8" ht="20" customHeight="1" x14ac:dyDescent="0.2">
      <c r="A36" s="134"/>
      <c r="B36" s="135" t="s">
        <v>278</v>
      </c>
      <c r="C36" s="136">
        <v>3</v>
      </c>
      <c r="D36" s="137">
        <v>0.42492917847025502</v>
      </c>
      <c r="E36" s="138">
        <v>377</v>
      </c>
      <c r="F36" s="139">
        <v>0.83579045380982997</v>
      </c>
      <c r="G36" s="104"/>
      <c r="H36" s="104"/>
    </row>
    <row r="37" spans="1:8" ht="20" customHeight="1" x14ac:dyDescent="0.2">
      <c r="A37" s="134"/>
      <c r="B37" s="135" t="s">
        <v>279</v>
      </c>
      <c r="C37" s="136">
        <v>4</v>
      </c>
      <c r="D37" s="137">
        <v>0.56657223796033995</v>
      </c>
      <c r="E37" s="138">
        <v>363</v>
      </c>
      <c r="F37" s="139">
        <v>0.80475314252776731</v>
      </c>
      <c r="G37" s="104"/>
      <c r="H37" s="104"/>
    </row>
    <row r="38" spans="1:8" ht="20" customHeight="1" x14ac:dyDescent="0.2">
      <c r="A38" s="134"/>
      <c r="B38" s="135" t="s">
        <v>280</v>
      </c>
      <c r="C38" s="136">
        <v>4</v>
      </c>
      <c r="D38" s="137">
        <v>0.56657223796033995</v>
      </c>
      <c r="E38" s="138">
        <v>346</v>
      </c>
      <c r="F38" s="139">
        <v>0.76706497882811975</v>
      </c>
      <c r="G38" s="104"/>
      <c r="H38" s="104"/>
    </row>
    <row r="39" spans="1:8" ht="20" customHeight="1" x14ac:dyDescent="0.2">
      <c r="A39" s="134"/>
      <c r="B39" s="135" t="s">
        <v>281</v>
      </c>
      <c r="C39" s="136">
        <v>4</v>
      </c>
      <c r="D39" s="137">
        <v>0.56657223796033995</v>
      </c>
      <c r="E39" s="138">
        <v>346</v>
      </c>
      <c r="F39" s="139">
        <v>0.76706497882811975</v>
      </c>
      <c r="G39" s="104"/>
      <c r="H39" s="104"/>
    </row>
    <row r="40" spans="1:8" ht="20" customHeight="1" x14ac:dyDescent="0.2">
      <c r="A40" s="134"/>
      <c r="B40" s="135" t="s">
        <v>282</v>
      </c>
      <c r="C40" s="136">
        <v>4</v>
      </c>
      <c r="D40" s="137">
        <v>0.56657223796033995</v>
      </c>
      <c r="E40" s="138">
        <v>320</v>
      </c>
      <c r="F40" s="139">
        <v>0.70942425787571772</v>
      </c>
      <c r="G40" s="104"/>
      <c r="H40" s="104"/>
    </row>
    <row r="41" spans="1:8" ht="20" customHeight="1" x14ac:dyDescent="0.2">
      <c r="A41" s="134"/>
      <c r="B41" s="135" t="s">
        <v>283</v>
      </c>
      <c r="C41" s="136">
        <v>4</v>
      </c>
      <c r="D41" s="137">
        <v>0.56657223796033995</v>
      </c>
      <c r="E41" s="138">
        <v>296</v>
      </c>
      <c r="F41" s="139">
        <v>0.65621743853503889</v>
      </c>
      <c r="G41" s="104"/>
      <c r="H41" s="104"/>
    </row>
    <row r="42" spans="1:8" ht="20" customHeight="1" x14ac:dyDescent="0.2">
      <c r="A42" s="134"/>
      <c r="B42" s="135" t="s">
        <v>284</v>
      </c>
      <c r="C42" s="136">
        <v>1</v>
      </c>
      <c r="D42" s="137">
        <v>0.14164305949008499</v>
      </c>
      <c r="E42" s="138">
        <v>280</v>
      </c>
      <c r="F42" s="139">
        <v>0.62074622564125304</v>
      </c>
      <c r="G42" s="104"/>
      <c r="H42" s="104"/>
    </row>
    <row r="43" spans="1:8" ht="20" customHeight="1" x14ac:dyDescent="0.2">
      <c r="A43" s="134"/>
      <c r="B43" s="135" t="s">
        <v>285</v>
      </c>
      <c r="C43" s="136">
        <v>4</v>
      </c>
      <c r="D43" s="137">
        <v>0.56657223796033995</v>
      </c>
      <c r="E43" s="138">
        <v>279</v>
      </c>
      <c r="F43" s="139">
        <v>0.61852927483539133</v>
      </c>
      <c r="G43" s="104"/>
      <c r="H43" s="104"/>
    </row>
    <row r="44" spans="1:8" ht="20" customHeight="1" x14ac:dyDescent="0.2">
      <c r="A44" s="134"/>
      <c r="B44" s="135" t="s">
        <v>286</v>
      </c>
      <c r="C44" s="136">
        <v>2</v>
      </c>
      <c r="D44" s="137">
        <v>0.28328611898016998</v>
      </c>
      <c r="E44" s="138">
        <v>272</v>
      </c>
      <c r="F44" s="139">
        <v>0.60301061919436016</v>
      </c>
      <c r="G44" s="104"/>
      <c r="H44" s="104"/>
    </row>
    <row r="45" spans="1:8" ht="20" customHeight="1" x14ac:dyDescent="0.2">
      <c r="A45" s="134"/>
      <c r="B45" s="135" t="s">
        <v>287</v>
      </c>
      <c r="C45" s="136">
        <v>2</v>
      </c>
      <c r="D45" s="137">
        <v>0.28328611898016998</v>
      </c>
      <c r="E45" s="138">
        <v>263</v>
      </c>
      <c r="F45" s="139">
        <v>0.58305806194160548</v>
      </c>
      <c r="G45" s="104"/>
      <c r="H45" s="104"/>
    </row>
    <row r="46" spans="1:8" ht="20" customHeight="1" x14ac:dyDescent="0.2">
      <c r="A46" s="134"/>
      <c r="B46" s="135" t="s">
        <v>288</v>
      </c>
      <c r="C46" s="136">
        <v>4</v>
      </c>
      <c r="D46" s="137">
        <v>0.56657223796033995</v>
      </c>
      <c r="E46" s="138">
        <v>259</v>
      </c>
      <c r="F46" s="139">
        <v>0.5741902587181591</v>
      </c>
      <c r="G46" s="104"/>
      <c r="H46" s="104"/>
    </row>
    <row r="47" spans="1:8" ht="40" customHeight="1" x14ac:dyDescent="0.2">
      <c r="A47" s="134"/>
      <c r="B47" s="135" t="s">
        <v>289</v>
      </c>
      <c r="C47" s="136">
        <v>3</v>
      </c>
      <c r="D47" s="137">
        <v>0.42492917847025502</v>
      </c>
      <c r="E47" s="138">
        <v>257</v>
      </c>
      <c r="F47" s="139">
        <v>0.5697563571064358</v>
      </c>
      <c r="G47" s="104"/>
      <c r="H47" s="104"/>
    </row>
    <row r="48" spans="1:8" ht="40" customHeight="1" x14ac:dyDescent="0.2">
      <c r="A48" s="134"/>
      <c r="B48" s="135" t="s">
        <v>290</v>
      </c>
      <c r="C48" s="136">
        <v>1</v>
      </c>
      <c r="D48" s="137">
        <v>0.14164305949008499</v>
      </c>
      <c r="E48" s="138">
        <v>255</v>
      </c>
      <c r="F48" s="139">
        <v>0.56532245549471261</v>
      </c>
      <c r="G48" s="104"/>
      <c r="H48" s="104"/>
    </row>
    <row r="49" spans="1:8" ht="40" customHeight="1" x14ac:dyDescent="0.2">
      <c r="A49" s="134"/>
      <c r="B49" s="135" t="s">
        <v>291</v>
      </c>
      <c r="C49" s="136">
        <v>3</v>
      </c>
      <c r="D49" s="137">
        <v>0.42492917847025502</v>
      </c>
      <c r="E49" s="138">
        <v>250</v>
      </c>
      <c r="F49" s="139">
        <v>0.55423770146540452</v>
      </c>
      <c r="G49" s="104"/>
      <c r="H49" s="104"/>
    </row>
    <row r="50" spans="1:8" ht="20" customHeight="1" x14ac:dyDescent="0.2">
      <c r="A50" s="134"/>
      <c r="B50" s="135" t="s">
        <v>292</v>
      </c>
      <c r="C50" s="136">
        <v>10</v>
      </c>
      <c r="D50" s="137">
        <v>1.41643059490085</v>
      </c>
      <c r="E50" s="138">
        <v>236</v>
      </c>
      <c r="F50" s="139">
        <v>0.52320039018334186</v>
      </c>
      <c r="G50" s="104"/>
      <c r="H50" s="104"/>
    </row>
    <row r="51" spans="1:8" ht="40" customHeight="1" x14ac:dyDescent="0.2">
      <c r="A51" s="134"/>
      <c r="B51" s="135" t="s">
        <v>293</v>
      </c>
      <c r="C51" s="136">
        <v>3</v>
      </c>
      <c r="D51" s="137">
        <v>0.42492917847025502</v>
      </c>
      <c r="E51" s="138">
        <v>225</v>
      </c>
      <c r="F51" s="139">
        <v>0.49881393131886409</v>
      </c>
      <c r="G51" s="104"/>
      <c r="H51" s="104"/>
    </row>
    <row r="52" spans="1:8" ht="20" customHeight="1" x14ac:dyDescent="0.2">
      <c r="A52" s="134"/>
      <c r="B52" s="135" t="s">
        <v>294</v>
      </c>
      <c r="C52" s="136">
        <v>4</v>
      </c>
      <c r="D52" s="137">
        <v>0.56657223796033995</v>
      </c>
      <c r="E52" s="138">
        <v>217</v>
      </c>
      <c r="F52" s="139">
        <v>0.48107832487197105</v>
      </c>
      <c r="G52" s="104"/>
      <c r="H52" s="104"/>
    </row>
    <row r="53" spans="1:8" ht="20" customHeight="1" x14ac:dyDescent="0.2">
      <c r="A53" s="134"/>
      <c r="B53" s="135" t="s">
        <v>295</v>
      </c>
      <c r="C53" s="136">
        <v>4</v>
      </c>
      <c r="D53" s="137">
        <v>0.56657223796033995</v>
      </c>
      <c r="E53" s="138">
        <v>215</v>
      </c>
      <c r="F53" s="139">
        <v>0.47664442326024786</v>
      </c>
      <c r="G53" s="104"/>
      <c r="H53" s="104"/>
    </row>
    <row r="54" spans="1:8" ht="20" customHeight="1" x14ac:dyDescent="0.2">
      <c r="A54" s="134"/>
      <c r="B54" s="135" t="s">
        <v>296</v>
      </c>
      <c r="C54" s="136">
        <v>2</v>
      </c>
      <c r="D54" s="137">
        <v>0.28328611898016998</v>
      </c>
      <c r="E54" s="138">
        <v>212</v>
      </c>
      <c r="F54" s="139">
        <v>0.46999357084266302</v>
      </c>
      <c r="G54" s="104"/>
      <c r="H54" s="104"/>
    </row>
    <row r="55" spans="1:8" ht="20" customHeight="1" x14ac:dyDescent="0.2">
      <c r="A55" s="134"/>
      <c r="B55" s="135" t="s">
        <v>297</v>
      </c>
      <c r="C55" s="136">
        <v>2</v>
      </c>
      <c r="D55" s="137">
        <v>0.28328611898016998</v>
      </c>
      <c r="E55" s="138">
        <v>203</v>
      </c>
      <c r="F55" s="139">
        <v>0.45004101358990845</v>
      </c>
      <c r="G55" s="104"/>
      <c r="H55" s="104"/>
    </row>
    <row r="56" spans="1:8" ht="20" customHeight="1" x14ac:dyDescent="0.2">
      <c r="A56" s="134"/>
      <c r="B56" s="135" t="s">
        <v>298</v>
      </c>
      <c r="C56" s="136">
        <v>3</v>
      </c>
      <c r="D56" s="137">
        <v>0.42492917847025502</v>
      </c>
      <c r="E56" s="138">
        <v>203</v>
      </c>
      <c r="F56" s="139">
        <v>0.45004101358990845</v>
      </c>
      <c r="G56" s="104"/>
      <c r="H56" s="104"/>
    </row>
    <row r="57" spans="1:8" ht="20" customHeight="1" x14ac:dyDescent="0.2">
      <c r="A57" s="134"/>
      <c r="B57" s="135" t="s">
        <v>299</v>
      </c>
      <c r="C57" s="136">
        <v>2</v>
      </c>
      <c r="D57" s="137">
        <v>0.28328611898016998</v>
      </c>
      <c r="E57" s="138">
        <v>201</v>
      </c>
      <c r="F57" s="139">
        <v>0.4456071119781852</v>
      </c>
      <c r="G57" s="104"/>
      <c r="H57" s="104"/>
    </row>
    <row r="58" spans="1:8" ht="20" customHeight="1" x14ac:dyDescent="0.2">
      <c r="A58" s="134"/>
      <c r="B58" s="135" t="s">
        <v>300</v>
      </c>
      <c r="C58" s="136">
        <v>1</v>
      </c>
      <c r="D58" s="137">
        <v>0.14164305949008499</v>
      </c>
      <c r="E58" s="138">
        <v>193</v>
      </c>
      <c r="F58" s="139">
        <v>0.42787150553129222</v>
      </c>
      <c r="G58" s="104"/>
      <c r="H58" s="104"/>
    </row>
    <row r="59" spans="1:8" ht="20" customHeight="1" x14ac:dyDescent="0.2">
      <c r="A59" s="134"/>
      <c r="B59" s="135" t="s">
        <v>301</v>
      </c>
      <c r="C59" s="136">
        <v>4</v>
      </c>
      <c r="D59" s="137">
        <v>0.56657223796033995</v>
      </c>
      <c r="E59" s="138">
        <v>192</v>
      </c>
      <c r="F59" s="139">
        <v>0.42565455472543068</v>
      </c>
      <c r="G59" s="104"/>
      <c r="H59" s="104"/>
    </row>
    <row r="60" spans="1:8" ht="20" customHeight="1" x14ac:dyDescent="0.2">
      <c r="A60" s="134"/>
      <c r="B60" s="135" t="s">
        <v>302</v>
      </c>
      <c r="C60" s="136">
        <v>4</v>
      </c>
      <c r="D60" s="137">
        <v>0.56657223796033995</v>
      </c>
      <c r="E60" s="138">
        <v>182</v>
      </c>
      <c r="F60" s="139">
        <v>0.40348504666681445</v>
      </c>
      <c r="G60" s="104"/>
      <c r="H60" s="104"/>
    </row>
    <row r="61" spans="1:8" ht="20" customHeight="1" x14ac:dyDescent="0.2">
      <c r="A61" s="134"/>
      <c r="B61" s="135" t="s">
        <v>303</v>
      </c>
      <c r="C61" s="136">
        <v>1</v>
      </c>
      <c r="D61" s="137">
        <v>0.14164305949008499</v>
      </c>
      <c r="E61" s="138">
        <v>179</v>
      </c>
      <c r="F61" s="139">
        <v>0.39683419424922961</v>
      </c>
      <c r="G61" s="104"/>
      <c r="H61" s="104"/>
    </row>
    <row r="62" spans="1:8" ht="20" customHeight="1" x14ac:dyDescent="0.2">
      <c r="A62" s="134"/>
      <c r="B62" s="135" t="s">
        <v>304</v>
      </c>
      <c r="C62" s="136">
        <v>5</v>
      </c>
      <c r="D62" s="137">
        <v>0.708215297450425</v>
      </c>
      <c r="E62" s="138">
        <v>178</v>
      </c>
      <c r="F62" s="139">
        <v>0.39461724344336796</v>
      </c>
      <c r="G62" s="104"/>
      <c r="H62" s="104"/>
    </row>
    <row r="63" spans="1:8" ht="20" customHeight="1" x14ac:dyDescent="0.2">
      <c r="A63" s="134"/>
      <c r="B63" s="135" t="s">
        <v>305</v>
      </c>
      <c r="C63" s="136">
        <v>4</v>
      </c>
      <c r="D63" s="137">
        <v>0.56657223796033995</v>
      </c>
      <c r="E63" s="138">
        <v>175</v>
      </c>
      <c r="F63" s="139">
        <v>0.38796639102578317</v>
      </c>
      <c r="G63" s="104"/>
      <c r="H63" s="104"/>
    </row>
    <row r="64" spans="1:8" ht="20" customHeight="1" x14ac:dyDescent="0.2">
      <c r="A64" s="134"/>
      <c r="B64" s="135" t="s">
        <v>306</v>
      </c>
      <c r="C64" s="136">
        <v>4</v>
      </c>
      <c r="D64" s="137">
        <v>0.56657223796033995</v>
      </c>
      <c r="E64" s="138">
        <v>174</v>
      </c>
      <c r="F64" s="139">
        <v>0.38574944021992152</v>
      </c>
      <c r="G64" s="104"/>
      <c r="H64" s="104"/>
    </row>
    <row r="65" spans="1:8" ht="20" customHeight="1" x14ac:dyDescent="0.2">
      <c r="A65" s="134"/>
      <c r="B65" s="135" t="s">
        <v>307</v>
      </c>
      <c r="C65" s="136">
        <v>2</v>
      </c>
      <c r="D65" s="137">
        <v>0.28328611898016998</v>
      </c>
      <c r="E65" s="138">
        <v>172</v>
      </c>
      <c r="F65" s="139">
        <v>0.38131553860819828</v>
      </c>
      <c r="G65" s="104"/>
      <c r="H65" s="104"/>
    </row>
    <row r="66" spans="1:8" ht="20" customHeight="1" x14ac:dyDescent="0.2">
      <c r="A66" s="134"/>
      <c r="B66" s="135" t="s">
        <v>308</v>
      </c>
      <c r="C66" s="136">
        <v>6</v>
      </c>
      <c r="D66" s="137">
        <v>0.84985835694051004</v>
      </c>
      <c r="E66" s="138">
        <v>168</v>
      </c>
      <c r="F66" s="139">
        <v>0.37244773538475179</v>
      </c>
      <c r="G66" s="104"/>
      <c r="H66" s="104"/>
    </row>
    <row r="67" spans="1:8" ht="20" customHeight="1" x14ac:dyDescent="0.2">
      <c r="A67" s="134"/>
      <c r="B67" s="135" t="s">
        <v>309</v>
      </c>
      <c r="C67" s="136">
        <v>1</v>
      </c>
      <c r="D67" s="137">
        <v>0.14164305949008499</v>
      </c>
      <c r="E67" s="138">
        <v>165</v>
      </c>
      <c r="F67" s="139">
        <v>0.36579688296716695</v>
      </c>
      <c r="G67" s="104"/>
      <c r="H67" s="104"/>
    </row>
    <row r="68" spans="1:8" ht="20" customHeight="1" x14ac:dyDescent="0.2">
      <c r="A68" s="134"/>
      <c r="B68" s="135" t="s">
        <v>310</v>
      </c>
      <c r="C68" s="136">
        <v>1</v>
      </c>
      <c r="D68" s="137">
        <v>0.14164305949008499</v>
      </c>
      <c r="E68" s="138">
        <v>164</v>
      </c>
      <c r="F68" s="139">
        <v>0.36357993216130535</v>
      </c>
      <c r="G68" s="104"/>
      <c r="H68" s="104"/>
    </row>
    <row r="69" spans="1:8" ht="20" customHeight="1" x14ac:dyDescent="0.2">
      <c r="A69" s="134"/>
      <c r="B69" s="135" t="s">
        <v>311</v>
      </c>
      <c r="C69" s="136">
        <v>4</v>
      </c>
      <c r="D69" s="137">
        <v>0.56657223796033995</v>
      </c>
      <c r="E69" s="138">
        <v>162</v>
      </c>
      <c r="F69" s="139">
        <v>0.35914603054958211</v>
      </c>
      <c r="G69" s="104"/>
      <c r="H69" s="104"/>
    </row>
    <row r="70" spans="1:8" ht="20" customHeight="1" x14ac:dyDescent="0.2">
      <c r="A70" s="134"/>
      <c r="B70" s="135" t="s">
        <v>312</v>
      </c>
      <c r="C70" s="136">
        <v>5</v>
      </c>
      <c r="D70" s="137">
        <v>0.708215297450425</v>
      </c>
      <c r="E70" s="138">
        <v>162</v>
      </c>
      <c r="F70" s="139">
        <v>0.35914603054958211</v>
      </c>
      <c r="G70" s="104"/>
      <c r="H70" s="104"/>
    </row>
    <row r="71" spans="1:8" ht="20" customHeight="1" x14ac:dyDescent="0.2">
      <c r="A71" s="134"/>
      <c r="B71" s="135" t="s">
        <v>313</v>
      </c>
      <c r="C71" s="136">
        <v>5</v>
      </c>
      <c r="D71" s="137">
        <v>0.708215297450425</v>
      </c>
      <c r="E71" s="138">
        <v>154</v>
      </c>
      <c r="F71" s="139">
        <v>0.34141042410268913</v>
      </c>
      <c r="G71" s="104"/>
      <c r="H71" s="104"/>
    </row>
    <row r="72" spans="1:8" ht="20" customHeight="1" x14ac:dyDescent="0.2">
      <c r="A72" s="134"/>
      <c r="B72" s="135" t="s">
        <v>314</v>
      </c>
      <c r="C72" s="136">
        <v>4</v>
      </c>
      <c r="D72" s="137">
        <v>0.56657223796033995</v>
      </c>
      <c r="E72" s="138">
        <v>153</v>
      </c>
      <c r="F72" s="139">
        <v>0.33919347329682759</v>
      </c>
      <c r="G72" s="104"/>
      <c r="H72" s="104"/>
    </row>
    <row r="73" spans="1:8" ht="20" customHeight="1" x14ac:dyDescent="0.2">
      <c r="A73" s="134"/>
      <c r="B73" s="135" t="s">
        <v>315</v>
      </c>
      <c r="C73" s="136">
        <v>1</v>
      </c>
      <c r="D73" s="137">
        <v>0.14164305949008499</v>
      </c>
      <c r="E73" s="138">
        <v>151</v>
      </c>
      <c r="F73" s="139">
        <v>0.33475957168510428</v>
      </c>
      <c r="G73" s="104"/>
      <c r="H73" s="104"/>
    </row>
    <row r="74" spans="1:8" ht="20" customHeight="1" x14ac:dyDescent="0.2">
      <c r="A74" s="134"/>
      <c r="B74" s="135" t="s">
        <v>316</v>
      </c>
      <c r="C74" s="136">
        <v>3</v>
      </c>
      <c r="D74" s="137">
        <v>0.42492917847025502</v>
      </c>
      <c r="E74" s="138">
        <v>143</v>
      </c>
      <c r="F74" s="139">
        <v>0.31702396523821136</v>
      </c>
      <c r="G74" s="104"/>
      <c r="H74" s="104"/>
    </row>
    <row r="75" spans="1:8" ht="20" customHeight="1" x14ac:dyDescent="0.2">
      <c r="A75" s="134"/>
      <c r="B75" s="135" t="s">
        <v>317</v>
      </c>
      <c r="C75" s="136">
        <v>3</v>
      </c>
      <c r="D75" s="137">
        <v>0.42492917847025502</v>
      </c>
      <c r="E75" s="138">
        <v>142</v>
      </c>
      <c r="F75" s="139">
        <v>0.31480701443234976</v>
      </c>
      <c r="G75" s="104"/>
      <c r="H75" s="104"/>
    </row>
    <row r="76" spans="1:8" ht="20" customHeight="1" x14ac:dyDescent="0.2">
      <c r="A76" s="134"/>
      <c r="B76" s="135" t="s">
        <v>318</v>
      </c>
      <c r="C76" s="136">
        <v>7</v>
      </c>
      <c r="D76" s="137">
        <v>0.99150141643059486</v>
      </c>
      <c r="E76" s="138">
        <v>138</v>
      </c>
      <c r="F76" s="139">
        <v>0.30593921120890327</v>
      </c>
      <c r="G76" s="104"/>
      <c r="H76" s="104"/>
    </row>
    <row r="77" spans="1:8" ht="20" customHeight="1" x14ac:dyDescent="0.2">
      <c r="A77" s="134"/>
      <c r="B77" s="135" t="s">
        <v>319</v>
      </c>
      <c r="C77" s="136">
        <v>5</v>
      </c>
      <c r="D77" s="137">
        <v>0.708215297450425</v>
      </c>
      <c r="E77" s="138">
        <v>133</v>
      </c>
      <c r="F77" s="139">
        <v>0.29485445717959519</v>
      </c>
      <c r="G77" s="104"/>
      <c r="H77" s="104"/>
    </row>
    <row r="78" spans="1:8" ht="20" customHeight="1" x14ac:dyDescent="0.2">
      <c r="A78" s="134"/>
      <c r="B78" s="135" t="s">
        <v>320</v>
      </c>
      <c r="C78" s="136">
        <v>1</v>
      </c>
      <c r="D78" s="137">
        <v>0.14164305949008499</v>
      </c>
      <c r="E78" s="138">
        <v>133</v>
      </c>
      <c r="F78" s="139">
        <v>0.29485445717959519</v>
      </c>
      <c r="G78" s="104"/>
      <c r="H78" s="104"/>
    </row>
    <row r="79" spans="1:8" ht="20" customHeight="1" x14ac:dyDescent="0.2">
      <c r="A79" s="134"/>
      <c r="B79" s="135" t="s">
        <v>321</v>
      </c>
      <c r="C79" s="136">
        <v>2</v>
      </c>
      <c r="D79" s="137">
        <v>0.28328611898016998</v>
      </c>
      <c r="E79" s="138">
        <v>132</v>
      </c>
      <c r="F79" s="139">
        <v>0.29263750637373359</v>
      </c>
      <c r="G79" s="104"/>
      <c r="H79" s="104"/>
    </row>
    <row r="80" spans="1:8" ht="20" customHeight="1" x14ac:dyDescent="0.2">
      <c r="A80" s="134"/>
      <c r="B80" s="135" t="s">
        <v>322</v>
      </c>
      <c r="C80" s="136">
        <v>1</v>
      </c>
      <c r="D80" s="137">
        <v>0.14164305949008499</v>
      </c>
      <c r="E80" s="138">
        <v>126</v>
      </c>
      <c r="F80" s="139">
        <v>0.27933580153856385</v>
      </c>
      <c r="G80" s="104"/>
      <c r="H80" s="104"/>
    </row>
    <row r="81" spans="1:8" ht="20" customHeight="1" x14ac:dyDescent="0.2">
      <c r="A81" s="134"/>
      <c r="B81" s="135" t="s">
        <v>323</v>
      </c>
      <c r="C81" s="136">
        <v>5</v>
      </c>
      <c r="D81" s="137">
        <v>0.708215297450425</v>
      </c>
      <c r="E81" s="138">
        <v>126</v>
      </c>
      <c r="F81" s="139">
        <v>0.27933580153856385</v>
      </c>
      <c r="G81" s="104"/>
      <c r="H81" s="104"/>
    </row>
    <row r="82" spans="1:8" ht="20" customHeight="1" x14ac:dyDescent="0.2">
      <c r="A82" s="134"/>
      <c r="B82" s="135" t="s">
        <v>324</v>
      </c>
      <c r="C82" s="136">
        <v>5</v>
      </c>
      <c r="D82" s="137">
        <v>0.708215297450425</v>
      </c>
      <c r="E82" s="138">
        <v>125</v>
      </c>
      <c r="F82" s="139">
        <v>0.27711885073270226</v>
      </c>
      <c r="G82" s="104"/>
      <c r="H82" s="104"/>
    </row>
    <row r="83" spans="1:8" ht="20" customHeight="1" x14ac:dyDescent="0.2">
      <c r="A83" s="134"/>
      <c r="B83" s="135" t="s">
        <v>325</v>
      </c>
      <c r="C83" s="136">
        <v>3</v>
      </c>
      <c r="D83" s="137">
        <v>0.42492917847025502</v>
      </c>
      <c r="E83" s="138">
        <v>122</v>
      </c>
      <c r="F83" s="139">
        <v>0.27046799831511742</v>
      </c>
      <c r="G83" s="104"/>
      <c r="H83" s="104"/>
    </row>
    <row r="84" spans="1:8" ht="20" customHeight="1" x14ac:dyDescent="0.2">
      <c r="A84" s="134"/>
      <c r="B84" s="135" t="s">
        <v>326</v>
      </c>
      <c r="C84" s="136">
        <v>1</v>
      </c>
      <c r="D84" s="137">
        <v>0.14164305949008499</v>
      </c>
      <c r="E84" s="138">
        <v>121</v>
      </c>
      <c r="F84" s="139">
        <v>0.26825104750925577</v>
      </c>
      <c r="G84" s="104"/>
      <c r="H84" s="104"/>
    </row>
    <row r="85" spans="1:8" ht="20" customHeight="1" x14ac:dyDescent="0.2">
      <c r="A85" s="134"/>
      <c r="B85" s="135" t="s">
        <v>327</v>
      </c>
      <c r="C85" s="136">
        <v>1</v>
      </c>
      <c r="D85" s="137">
        <v>0.14164305949008499</v>
      </c>
      <c r="E85" s="138">
        <v>120</v>
      </c>
      <c r="F85" s="139">
        <v>0.26603409670339412</v>
      </c>
      <c r="G85" s="104"/>
      <c r="H85" s="104"/>
    </row>
    <row r="86" spans="1:8" ht="20" customHeight="1" x14ac:dyDescent="0.2">
      <c r="A86" s="134"/>
      <c r="B86" s="135" t="s">
        <v>328</v>
      </c>
      <c r="C86" s="136">
        <v>5</v>
      </c>
      <c r="D86" s="137">
        <v>0.708215297450425</v>
      </c>
      <c r="E86" s="138">
        <v>120</v>
      </c>
      <c r="F86" s="139">
        <v>0.26603409670339412</v>
      </c>
      <c r="G86" s="104"/>
      <c r="H86" s="104"/>
    </row>
    <row r="87" spans="1:8" ht="20" customHeight="1" x14ac:dyDescent="0.2">
      <c r="A87" s="134"/>
      <c r="B87" s="135" t="s">
        <v>329</v>
      </c>
      <c r="C87" s="136">
        <v>4</v>
      </c>
      <c r="D87" s="137">
        <v>0.56657223796033995</v>
      </c>
      <c r="E87" s="138">
        <v>116</v>
      </c>
      <c r="F87" s="139">
        <v>0.25716629347994768</v>
      </c>
      <c r="G87" s="104"/>
      <c r="H87" s="104"/>
    </row>
    <row r="88" spans="1:8" ht="20" customHeight="1" x14ac:dyDescent="0.2">
      <c r="A88" s="134"/>
      <c r="B88" s="135" t="s">
        <v>330</v>
      </c>
      <c r="C88" s="136">
        <v>1</v>
      </c>
      <c r="D88" s="137">
        <v>0.14164305949008499</v>
      </c>
      <c r="E88" s="138">
        <v>115</v>
      </c>
      <c r="F88" s="139">
        <v>0.25494934267408603</v>
      </c>
      <c r="G88" s="104"/>
      <c r="H88" s="104"/>
    </row>
    <row r="89" spans="1:8" ht="20" customHeight="1" x14ac:dyDescent="0.2">
      <c r="A89" s="134"/>
      <c r="B89" s="135" t="s">
        <v>331</v>
      </c>
      <c r="C89" s="136">
        <v>3</v>
      </c>
      <c r="D89" s="137">
        <v>0.42492917847025502</v>
      </c>
      <c r="E89" s="138">
        <v>114</v>
      </c>
      <c r="F89" s="139">
        <v>0.25273239186822444</v>
      </c>
      <c r="G89" s="104"/>
      <c r="H89" s="104"/>
    </row>
    <row r="90" spans="1:8" ht="20" customHeight="1" x14ac:dyDescent="0.2">
      <c r="A90" s="134"/>
      <c r="B90" s="135" t="s">
        <v>332</v>
      </c>
      <c r="C90" s="136">
        <v>4</v>
      </c>
      <c r="D90" s="137">
        <v>0.56657223796033995</v>
      </c>
      <c r="E90" s="138">
        <v>113</v>
      </c>
      <c r="F90" s="139">
        <v>0.25051544106236284</v>
      </c>
      <c r="G90" s="104"/>
      <c r="H90" s="104"/>
    </row>
    <row r="91" spans="1:8" ht="40" customHeight="1" x14ac:dyDescent="0.2">
      <c r="A91" s="134"/>
      <c r="B91" s="135" t="s">
        <v>333</v>
      </c>
      <c r="C91" s="136">
        <v>2</v>
      </c>
      <c r="D91" s="137">
        <v>0.28328611898016998</v>
      </c>
      <c r="E91" s="138">
        <v>113</v>
      </c>
      <c r="F91" s="139">
        <v>0.25051544106236284</v>
      </c>
      <c r="G91" s="104"/>
      <c r="H91" s="104"/>
    </row>
    <row r="92" spans="1:8" ht="20" customHeight="1" x14ac:dyDescent="0.2">
      <c r="A92" s="134"/>
      <c r="B92" s="135" t="s">
        <v>334</v>
      </c>
      <c r="C92" s="136">
        <v>2</v>
      </c>
      <c r="D92" s="137">
        <v>0.28328611898016998</v>
      </c>
      <c r="E92" s="138">
        <v>112</v>
      </c>
      <c r="F92" s="139">
        <v>0.24829849025650119</v>
      </c>
      <c r="G92" s="104"/>
      <c r="H92" s="104"/>
    </row>
    <row r="93" spans="1:8" ht="20" customHeight="1" x14ac:dyDescent="0.2">
      <c r="A93" s="134"/>
      <c r="B93" s="135" t="s">
        <v>335</v>
      </c>
      <c r="C93" s="136">
        <v>4</v>
      </c>
      <c r="D93" s="137">
        <v>0.56657223796033995</v>
      </c>
      <c r="E93" s="138">
        <v>108</v>
      </c>
      <c r="F93" s="139">
        <v>0.23943068703305473</v>
      </c>
      <c r="G93" s="104"/>
      <c r="H93" s="104"/>
    </row>
    <row r="94" spans="1:8" ht="20" customHeight="1" x14ac:dyDescent="0.2">
      <c r="A94" s="134"/>
      <c r="B94" s="135" t="s">
        <v>336</v>
      </c>
      <c r="C94" s="136">
        <v>3</v>
      </c>
      <c r="D94" s="137">
        <v>0.42492917847025502</v>
      </c>
      <c r="E94" s="138">
        <v>107</v>
      </c>
      <c r="F94" s="139">
        <v>0.23721373622719311</v>
      </c>
      <c r="G94" s="104"/>
      <c r="H94" s="104"/>
    </row>
    <row r="95" spans="1:8" ht="20" customHeight="1" x14ac:dyDescent="0.2">
      <c r="A95" s="134"/>
      <c r="B95" s="135" t="s">
        <v>337</v>
      </c>
      <c r="C95" s="136">
        <v>3</v>
      </c>
      <c r="D95" s="137">
        <v>0.42492917847025502</v>
      </c>
      <c r="E95" s="138">
        <v>106</v>
      </c>
      <c r="F95" s="139">
        <v>0.23499678542133151</v>
      </c>
      <c r="G95" s="104"/>
      <c r="H95" s="104"/>
    </row>
    <row r="96" spans="1:8" ht="20" customHeight="1" x14ac:dyDescent="0.2">
      <c r="A96" s="134"/>
      <c r="B96" s="135" t="s">
        <v>338</v>
      </c>
      <c r="C96" s="136">
        <v>1</v>
      </c>
      <c r="D96" s="137">
        <v>0.14164305949008499</v>
      </c>
      <c r="E96" s="138">
        <v>106</v>
      </c>
      <c r="F96" s="139">
        <v>0.23499678542133151</v>
      </c>
      <c r="G96" s="104"/>
      <c r="H96" s="104"/>
    </row>
    <row r="97" spans="1:8" ht="20" customHeight="1" x14ac:dyDescent="0.2">
      <c r="A97" s="134"/>
      <c r="B97" s="135" t="s">
        <v>339</v>
      </c>
      <c r="C97" s="136">
        <v>2</v>
      </c>
      <c r="D97" s="137">
        <v>0.28328611898016998</v>
      </c>
      <c r="E97" s="138">
        <v>106</v>
      </c>
      <c r="F97" s="139">
        <v>0.23499678542133151</v>
      </c>
      <c r="G97" s="104"/>
      <c r="H97" s="104"/>
    </row>
    <row r="98" spans="1:8" ht="20" customHeight="1" x14ac:dyDescent="0.2">
      <c r="A98" s="134"/>
      <c r="B98" s="135" t="s">
        <v>340</v>
      </c>
      <c r="C98" s="136">
        <v>2</v>
      </c>
      <c r="D98" s="137">
        <v>0.28328611898016998</v>
      </c>
      <c r="E98" s="138">
        <v>105</v>
      </c>
      <c r="F98" s="139">
        <v>0.23277983461546989</v>
      </c>
      <c r="G98" s="104"/>
      <c r="H98" s="104"/>
    </row>
    <row r="99" spans="1:8" ht="20" customHeight="1" x14ac:dyDescent="0.2">
      <c r="A99" s="134"/>
      <c r="B99" s="135" t="s">
        <v>341</v>
      </c>
      <c r="C99" s="136">
        <v>4</v>
      </c>
      <c r="D99" s="137">
        <v>0.56657223796033995</v>
      </c>
      <c r="E99" s="138">
        <v>104</v>
      </c>
      <c r="F99" s="139">
        <v>0.23056288380960827</v>
      </c>
      <c r="G99" s="104"/>
      <c r="H99" s="104"/>
    </row>
    <row r="100" spans="1:8" ht="40" customHeight="1" x14ac:dyDescent="0.2">
      <c r="A100" s="134"/>
      <c r="B100" s="135" t="s">
        <v>342</v>
      </c>
      <c r="C100" s="136">
        <v>1</v>
      </c>
      <c r="D100" s="137">
        <v>0.14164305949008499</v>
      </c>
      <c r="E100" s="138">
        <v>104</v>
      </c>
      <c r="F100" s="139">
        <v>0.23056288380960827</v>
      </c>
      <c r="G100" s="104"/>
      <c r="H100" s="104"/>
    </row>
    <row r="101" spans="1:8" ht="20" customHeight="1" x14ac:dyDescent="0.2">
      <c r="A101" s="134"/>
      <c r="B101" s="135" t="s">
        <v>343</v>
      </c>
      <c r="C101" s="136">
        <v>2</v>
      </c>
      <c r="D101" s="137">
        <v>0.28328611898016998</v>
      </c>
      <c r="E101" s="138">
        <v>104</v>
      </c>
      <c r="F101" s="139">
        <v>0.23056288380960827</v>
      </c>
      <c r="G101" s="104"/>
      <c r="H101" s="104"/>
    </row>
    <row r="102" spans="1:8" ht="20" customHeight="1" x14ac:dyDescent="0.2">
      <c r="A102" s="134"/>
      <c r="B102" s="135" t="s">
        <v>344</v>
      </c>
      <c r="C102" s="136">
        <v>4</v>
      </c>
      <c r="D102" s="137">
        <v>0.56657223796033995</v>
      </c>
      <c r="E102" s="138">
        <v>103</v>
      </c>
      <c r="F102" s="139">
        <v>0.22834593300374664</v>
      </c>
      <c r="G102" s="104"/>
      <c r="H102" s="104"/>
    </row>
    <row r="103" spans="1:8" ht="20" customHeight="1" x14ac:dyDescent="0.2">
      <c r="A103" s="134"/>
      <c r="B103" s="135" t="s">
        <v>345</v>
      </c>
      <c r="C103" s="136">
        <v>2</v>
      </c>
      <c r="D103" s="137">
        <v>0.28328611898016998</v>
      </c>
      <c r="E103" s="138">
        <v>103</v>
      </c>
      <c r="F103" s="139">
        <v>0.22834593300374664</v>
      </c>
      <c r="G103" s="104"/>
      <c r="H103" s="104"/>
    </row>
    <row r="104" spans="1:8" ht="20" customHeight="1" x14ac:dyDescent="0.2">
      <c r="A104" s="134"/>
      <c r="B104" s="135" t="s">
        <v>346</v>
      </c>
      <c r="C104" s="136">
        <v>3</v>
      </c>
      <c r="D104" s="137">
        <v>0.42492917847025502</v>
      </c>
      <c r="E104" s="138">
        <v>103</v>
      </c>
      <c r="F104" s="139">
        <v>0.22834593300374664</v>
      </c>
      <c r="G104" s="104"/>
      <c r="H104" s="104"/>
    </row>
    <row r="105" spans="1:8" ht="20" customHeight="1" x14ac:dyDescent="0.2">
      <c r="A105" s="134"/>
      <c r="B105" s="135" t="s">
        <v>347</v>
      </c>
      <c r="C105" s="136">
        <v>3</v>
      </c>
      <c r="D105" s="137">
        <v>0.42492917847025502</v>
      </c>
      <c r="E105" s="138">
        <v>103</v>
      </c>
      <c r="F105" s="139">
        <v>0.22834593300374664</v>
      </c>
      <c r="G105" s="104"/>
      <c r="H105" s="104"/>
    </row>
    <row r="106" spans="1:8" ht="20" customHeight="1" x14ac:dyDescent="0.2">
      <c r="A106" s="134"/>
      <c r="B106" s="135" t="s">
        <v>348</v>
      </c>
      <c r="C106" s="136">
        <v>2</v>
      </c>
      <c r="D106" s="137">
        <v>0.28328611898016998</v>
      </c>
      <c r="E106" s="138">
        <v>103</v>
      </c>
      <c r="F106" s="139">
        <v>0.22834593300374664</v>
      </c>
      <c r="G106" s="104"/>
      <c r="H106" s="104"/>
    </row>
    <row r="107" spans="1:8" ht="20" customHeight="1" x14ac:dyDescent="0.2">
      <c r="A107" s="134"/>
      <c r="B107" s="135" t="s">
        <v>349</v>
      </c>
      <c r="C107" s="136">
        <v>2</v>
      </c>
      <c r="D107" s="137">
        <v>0.28328611898016998</v>
      </c>
      <c r="E107" s="138">
        <v>100</v>
      </c>
      <c r="F107" s="139">
        <v>0.2216950805861618</v>
      </c>
      <c r="G107" s="104"/>
      <c r="H107" s="104"/>
    </row>
    <row r="108" spans="1:8" ht="20" customHeight="1" x14ac:dyDescent="0.2">
      <c r="A108" s="134"/>
      <c r="B108" s="142" t="s">
        <v>350</v>
      </c>
      <c r="C108" s="138">
        <v>330</v>
      </c>
      <c r="D108" s="137">
        <v>46.742209631728045</v>
      </c>
      <c r="E108" s="138">
        <v>8369</v>
      </c>
      <c r="F108" s="139">
        <v>18.553661294255878</v>
      </c>
      <c r="G108" s="104"/>
      <c r="H108" s="104"/>
    </row>
    <row r="109" spans="1:8" ht="20" customHeight="1" x14ac:dyDescent="0.2">
      <c r="A109" s="134"/>
      <c r="B109" s="143" t="s">
        <v>89</v>
      </c>
      <c r="C109" s="144">
        <v>706</v>
      </c>
      <c r="D109" s="145">
        <v>99.999999999999986</v>
      </c>
      <c r="E109" s="144">
        <v>45107</v>
      </c>
      <c r="F109" s="146">
        <v>99.999999999999972</v>
      </c>
      <c r="G109" s="104"/>
      <c r="H109" s="104"/>
    </row>
    <row r="110" spans="1:8" ht="20" customHeight="1" x14ac:dyDescent="0.2">
      <c r="A110" s="134"/>
      <c r="B110" s="240" t="s">
        <v>90</v>
      </c>
      <c r="C110" s="240"/>
      <c r="D110" s="240"/>
      <c r="E110" s="240"/>
      <c r="F110" s="240"/>
      <c r="G110" s="134"/>
      <c r="H110" s="134"/>
    </row>
    <row r="111" spans="1:8" ht="20" customHeight="1" x14ac:dyDescent="0.2">
      <c r="A111" s="134"/>
      <c r="B111" s="237" t="s">
        <v>91</v>
      </c>
      <c r="C111" s="237"/>
      <c r="D111" s="237"/>
      <c r="E111" s="237"/>
      <c r="F111" s="237"/>
      <c r="G111" s="134"/>
      <c r="H111" s="134"/>
    </row>
  </sheetData>
  <sheetProtection algorithmName="SHA-512" hashValue="ZXQGWRSex0sAT3EiTfxRKMfl1HnWfo0i4Y3wxHgGFzGdP/Ug5OWl8Jfzt7ph7BNqIWIVabMmTTEAtqAeXBsB5Q==" saltValue="sQQzOhY6bsU8zE+tVqcVqQ==" spinCount="100000" sheet="1" formatCells="0" formatColumns="0" formatRows="0" insertColumns="0" insertRows="0" insertHyperlinks="0" deleteColumns="0" deleteRows="0" sort="0" autoFilter="0" pivotTables="0"/>
  <mergeCells count="9">
    <mergeCell ref="B111:F111"/>
    <mergeCell ref="B1:H1"/>
    <mergeCell ref="C3:F3"/>
    <mergeCell ref="H3:H6"/>
    <mergeCell ref="C4:F4"/>
    <mergeCell ref="E5:F5"/>
    <mergeCell ref="B110:F110"/>
    <mergeCell ref="B3:B6"/>
    <mergeCell ref="C5:D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B4B37-1320-9E48-AEFF-BA4EC04F2FDE}">
  <dimension ref="A1:E89"/>
  <sheetViews>
    <sheetView showGridLines="0" workbookViewId="0">
      <selection activeCell="C5" sqref="C5:C6"/>
    </sheetView>
  </sheetViews>
  <sheetFormatPr baseColWidth="10" defaultColWidth="0" defaultRowHeight="16" zeroHeight="1" x14ac:dyDescent="0.2"/>
  <cols>
    <col min="1" max="1" width="5.83203125" customWidth="1"/>
    <col min="2" max="2" width="80.83203125" customWidth="1"/>
    <col min="3" max="4" width="20.83203125" customWidth="1"/>
    <col min="5" max="5" width="75.83203125" customWidth="1"/>
    <col min="6" max="16384" width="10.83203125" hidden="1"/>
  </cols>
  <sheetData>
    <row r="1" spans="1:5" ht="100" customHeight="1" x14ac:dyDescent="0.2">
      <c r="A1" s="18"/>
      <c r="B1" s="18" t="s">
        <v>235</v>
      </c>
      <c r="C1" s="18"/>
      <c r="D1" s="18"/>
      <c r="E1" s="18"/>
    </row>
    <row r="2" spans="1:5" ht="20" customHeight="1" x14ac:dyDescent="0.2">
      <c r="A2" s="19"/>
      <c r="B2" s="19"/>
      <c r="C2" s="36"/>
      <c r="D2" s="37"/>
      <c r="E2" s="19"/>
    </row>
    <row r="3" spans="1:5" ht="50" customHeight="1" x14ac:dyDescent="0.2">
      <c r="A3" s="23"/>
      <c r="B3" s="223" t="s">
        <v>2</v>
      </c>
      <c r="C3" s="223"/>
      <c r="D3" s="223"/>
      <c r="E3" s="23"/>
    </row>
    <row r="4" spans="1:5" ht="25" customHeight="1" x14ac:dyDescent="0.2">
      <c r="A4" s="23"/>
      <c r="B4" s="218" t="s">
        <v>94</v>
      </c>
      <c r="C4" s="219"/>
      <c r="D4" s="219"/>
      <c r="E4" s="23"/>
    </row>
    <row r="5" spans="1:5" ht="25" customHeight="1" x14ac:dyDescent="0.2">
      <c r="A5" s="23"/>
      <c r="B5" s="243" t="s">
        <v>236</v>
      </c>
      <c r="C5" s="245" t="s">
        <v>237</v>
      </c>
      <c r="D5" s="246" t="s">
        <v>6</v>
      </c>
      <c r="E5" s="23"/>
    </row>
    <row r="6" spans="1:5" ht="25" customHeight="1" x14ac:dyDescent="0.2">
      <c r="A6" s="23"/>
      <c r="B6" s="244"/>
      <c r="C6" s="245"/>
      <c r="D6" s="217"/>
      <c r="E6" s="23"/>
    </row>
    <row r="7" spans="1:5" ht="20" customHeight="1" x14ac:dyDescent="0.2">
      <c r="A7" s="19"/>
      <c r="B7" s="127" t="s">
        <v>238</v>
      </c>
      <c r="C7" s="128">
        <v>167</v>
      </c>
      <c r="D7" s="129">
        <f t="shared" ref="D7:D13" si="0">(C7/$C$14)*100</f>
        <v>48.265895953757223</v>
      </c>
      <c r="E7" s="19"/>
    </row>
    <row r="8" spans="1:5" ht="20" customHeight="1" x14ac:dyDescent="0.2">
      <c r="A8" s="19"/>
      <c r="B8" s="127" t="s">
        <v>239</v>
      </c>
      <c r="C8" s="128">
        <v>78</v>
      </c>
      <c r="D8" s="129">
        <f t="shared" si="0"/>
        <v>22.543352601156069</v>
      </c>
      <c r="E8" s="19"/>
    </row>
    <row r="9" spans="1:5" ht="20" customHeight="1" x14ac:dyDescent="0.2">
      <c r="A9" s="19"/>
      <c r="B9" s="127" t="s">
        <v>240</v>
      </c>
      <c r="C9" s="128">
        <v>67</v>
      </c>
      <c r="D9" s="129">
        <f t="shared" si="0"/>
        <v>19.364161849710982</v>
      </c>
      <c r="E9" s="19"/>
    </row>
    <row r="10" spans="1:5" ht="20" customHeight="1" x14ac:dyDescent="0.2">
      <c r="A10" s="19"/>
      <c r="B10" s="127" t="s">
        <v>241</v>
      </c>
      <c r="C10" s="128">
        <v>12</v>
      </c>
      <c r="D10" s="129">
        <f t="shared" si="0"/>
        <v>3.4682080924855487</v>
      </c>
      <c r="E10" s="19"/>
    </row>
    <row r="11" spans="1:5" ht="20" customHeight="1" x14ac:dyDescent="0.2">
      <c r="A11" s="19"/>
      <c r="B11" s="127" t="s">
        <v>242</v>
      </c>
      <c r="C11" s="128">
        <v>9</v>
      </c>
      <c r="D11" s="129">
        <f t="shared" si="0"/>
        <v>2.601156069364162</v>
      </c>
      <c r="E11" s="19"/>
    </row>
    <row r="12" spans="1:5" ht="20" customHeight="1" x14ac:dyDescent="0.2">
      <c r="A12" s="19"/>
      <c r="B12" s="127" t="s">
        <v>243</v>
      </c>
      <c r="C12" s="128">
        <v>8</v>
      </c>
      <c r="D12" s="129">
        <f t="shared" si="0"/>
        <v>2.3121387283236992</v>
      </c>
      <c r="E12" s="19"/>
    </row>
    <row r="13" spans="1:5" ht="20" customHeight="1" x14ac:dyDescent="0.2">
      <c r="A13" s="19"/>
      <c r="B13" s="127" t="s">
        <v>244</v>
      </c>
      <c r="C13" s="128">
        <v>5</v>
      </c>
      <c r="D13" s="129">
        <f t="shared" si="0"/>
        <v>1.4450867052023122</v>
      </c>
      <c r="E13" s="19"/>
    </row>
    <row r="14" spans="1:5" ht="20" customHeight="1" x14ac:dyDescent="0.2">
      <c r="A14" s="19"/>
      <c r="B14" s="48" t="s">
        <v>89</v>
      </c>
      <c r="C14" s="130">
        <f>SUM(C7:C13)</f>
        <v>346</v>
      </c>
      <c r="D14" s="131">
        <f>SUM(D7:D13)</f>
        <v>100.00000000000001</v>
      </c>
      <c r="E14" s="19"/>
    </row>
    <row r="15" spans="1:5" ht="20" customHeight="1" x14ac:dyDescent="0.2">
      <c r="A15" s="19"/>
      <c r="B15" s="228" t="s">
        <v>90</v>
      </c>
      <c r="C15" s="228"/>
      <c r="D15" s="228"/>
      <c r="E15" s="19"/>
    </row>
    <row r="16" spans="1:5" ht="20" hidden="1" customHeight="1" x14ac:dyDescent="0.2"/>
    <row r="17" ht="20" hidden="1" customHeight="1" x14ac:dyDescent="0.2"/>
    <row r="18" ht="20" hidden="1" customHeight="1" x14ac:dyDescent="0.2"/>
    <row r="19" ht="20" hidden="1" customHeight="1" x14ac:dyDescent="0.2"/>
    <row r="20" ht="20" hidden="1" customHeight="1" x14ac:dyDescent="0.2"/>
    <row r="21" ht="20" hidden="1" customHeight="1" x14ac:dyDescent="0.2"/>
    <row r="22" ht="20" hidden="1" customHeight="1" x14ac:dyDescent="0.2"/>
    <row r="23" ht="20" hidden="1" customHeight="1" x14ac:dyDescent="0.2"/>
    <row r="24" ht="20" hidden="1" customHeight="1" x14ac:dyDescent="0.2"/>
    <row r="25" ht="20" hidden="1" customHeight="1" x14ac:dyDescent="0.2"/>
    <row r="26" ht="20" hidden="1" customHeight="1" x14ac:dyDescent="0.2"/>
    <row r="27" ht="20" hidden="1" customHeight="1" x14ac:dyDescent="0.2"/>
    <row r="28" ht="20" hidden="1" customHeight="1" x14ac:dyDescent="0.2"/>
    <row r="29" ht="20" hidden="1" customHeight="1" x14ac:dyDescent="0.2"/>
    <row r="30" ht="20" hidden="1" customHeight="1" x14ac:dyDescent="0.2"/>
    <row r="31" ht="20" hidden="1" customHeight="1" x14ac:dyDescent="0.2"/>
    <row r="32" ht="20" hidden="1" customHeight="1" x14ac:dyDescent="0.2"/>
    <row r="33" ht="20" hidden="1" customHeight="1" x14ac:dyDescent="0.2"/>
    <row r="34" ht="20" hidden="1" customHeight="1" x14ac:dyDescent="0.2"/>
    <row r="35" ht="20" hidden="1" customHeight="1" x14ac:dyDescent="0.2"/>
    <row r="36" ht="20" hidden="1" customHeight="1" x14ac:dyDescent="0.2"/>
    <row r="37" ht="20" hidden="1" customHeight="1" x14ac:dyDescent="0.2"/>
    <row r="38" ht="20" hidden="1" customHeight="1" x14ac:dyDescent="0.2"/>
    <row r="39" ht="20" hidden="1" customHeight="1" x14ac:dyDescent="0.2"/>
    <row r="40" ht="20" hidden="1" customHeight="1" x14ac:dyDescent="0.2"/>
    <row r="41" ht="20" hidden="1" customHeight="1" x14ac:dyDescent="0.2"/>
    <row r="42" ht="20" hidden="1" customHeight="1" x14ac:dyDescent="0.2"/>
    <row r="43" ht="20" hidden="1" customHeight="1" x14ac:dyDescent="0.2"/>
    <row r="44" ht="20" hidden="1" customHeight="1" x14ac:dyDescent="0.2"/>
    <row r="45" ht="20" hidden="1" customHeight="1" x14ac:dyDescent="0.2"/>
    <row r="46" ht="20" hidden="1" customHeight="1" x14ac:dyDescent="0.2"/>
    <row r="47" ht="20" hidden="1" customHeight="1" x14ac:dyDescent="0.2"/>
    <row r="48" ht="20" hidden="1" customHeight="1" x14ac:dyDescent="0.2"/>
    <row r="49" ht="20" hidden="1" customHeight="1" x14ac:dyDescent="0.2"/>
    <row r="50" ht="20" hidden="1" customHeight="1" x14ac:dyDescent="0.2"/>
    <row r="51" ht="20" hidden="1" customHeight="1" x14ac:dyDescent="0.2"/>
    <row r="52" ht="20" hidden="1" customHeight="1" x14ac:dyDescent="0.2"/>
    <row r="53" ht="20" hidden="1" customHeight="1" x14ac:dyDescent="0.2"/>
    <row r="54" ht="20" hidden="1" customHeight="1" x14ac:dyDescent="0.2"/>
    <row r="55" ht="20" hidden="1" customHeight="1" x14ac:dyDescent="0.2"/>
    <row r="56" ht="20" hidden="1" customHeight="1" x14ac:dyDescent="0.2"/>
    <row r="57" ht="20" hidden="1" customHeight="1" x14ac:dyDescent="0.2"/>
    <row r="58" ht="20" hidden="1" customHeight="1" x14ac:dyDescent="0.2"/>
    <row r="59" ht="20" hidden="1" customHeight="1" x14ac:dyDescent="0.2"/>
    <row r="60" ht="20" hidden="1" customHeight="1" x14ac:dyDescent="0.2"/>
    <row r="61" ht="20" hidden="1" customHeight="1" x14ac:dyDescent="0.2"/>
    <row r="62" ht="20" hidden="1" customHeight="1" x14ac:dyDescent="0.2"/>
    <row r="63" ht="20" hidden="1" customHeight="1" x14ac:dyDescent="0.2"/>
    <row r="64" ht="20" hidden="1" customHeight="1" x14ac:dyDescent="0.2"/>
    <row r="65" ht="20" hidden="1" customHeight="1" x14ac:dyDescent="0.2"/>
    <row r="66" ht="20" hidden="1" customHeight="1" x14ac:dyDescent="0.2"/>
    <row r="67" ht="20" hidden="1" customHeight="1" x14ac:dyDescent="0.2"/>
    <row r="68" ht="20" hidden="1" customHeight="1" x14ac:dyDescent="0.2"/>
    <row r="69" ht="20" hidden="1" customHeight="1" x14ac:dyDescent="0.2"/>
    <row r="70" ht="20" hidden="1" customHeight="1" x14ac:dyDescent="0.2"/>
    <row r="71" ht="20" hidden="1" customHeight="1" x14ac:dyDescent="0.2"/>
    <row r="72" ht="20" hidden="1" customHeight="1" x14ac:dyDescent="0.2"/>
    <row r="73" ht="20" hidden="1" customHeight="1" x14ac:dyDescent="0.2"/>
    <row r="74" ht="20" hidden="1" customHeight="1" x14ac:dyDescent="0.2"/>
    <row r="75" ht="20" hidden="1" customHeight="1" x14ac:dyDescent="0.2"/>
    <row r="76" ht="20" hidden="1" customHeight="1" x14ac:dyDescent="0.2"/>
    <row r="77" ht="20" hidden="1" customHeight="1" x14ac:dyDescent="0.2"/>
    <row r="78" ht="20" hidden="1" customHeight="1" x14ac:dyDescent="0.2"/>
    <row r="79" ht="20" hidden="1" customHeight="1" x14ac:dyDescent="0.2"/>
    <row r="80" ht="20" hidden="1" customHeight="1" x14ac:dyDescent="0.2"/>
    <row r="81" ht="20" hidden="1" customHeight="1" x14ac:dyDescent="0.2"/>
    <row r="82" ht="20" hidden="1" customHeight="1" x14ac:dyDescent="0.2"/>
    <row r="83" ht="20" hidden="1" customHeight="1" x14ac:dyDescent="0.2"/>
    <row r="84" ht="20" hidden="1" customHeight="1" x14ac:dyDescent="0.2"/>
    <row r="85" ht="20" hidden="1" customHeight="1" x14ac:dyDescent="0.2"/>
    <row r="86" ht="20" hidden="1" customHeight="1" x14ac:dyDescent="0.2"/>
    <row r="87" ht="20" hidden="1" customHeight="1" x14ac:dyDescent="0.2"/>
    <row r="88" ht="20" hidden="1" customHeight="1" x14ac:dyDescent="0.2"/>
    <row r="89" ht="20" hidden="1" customHeight="1" x14ac:dyDescent="0.2"/>
  </sheetData>
  <sheetProtection algorithmName="SHA-512" hashValue="R23UAPa2B15NhNEqKetzRqIXDWp021fN1/DNqCv+StZf/KH2X1DvdoGd+YbFD4s5Dt2lzSTOWUI+w40t29y5sQ==" saltValue="rtXRv24C2afP1XW7UmCNLA==" spinCount="100000" sheet="1" formatCells="0" formatColumns="0" formatRows="0" insertColumns="0" insertRows="0" insertHyperlinks="0" deleteColumns="0" deleteRows="0" sort="0" autoFilter="0" pivotTables="0"/>
  <mergeCells count="6">
    <mergeCell ref="B15:D15"/>
    <mergeCell ref="B3:D3"/>
    <mergeCell ref="B4:D4"/>
    <mergeCell ref="B5:B6"/>
    <mergeCell ref="C5:C6"/>
    <mergeCell ref="D5:D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38260-99A3-2D4D-8833-C43A32491A07}">
  <dimension ref="A1:I89"/>
  <sheetViews>
    <sheetView showGridLines="0" workbookViewId="0"/>
  </sheetViews>
  <sheetFormatPr baseColWidth="10" defaultColWidth="0" defaultRowHeight="16" zeroHeight="1" x14ac:dyDescent="0.2"/>
  <cols>
    <col min="1" max="1" width="5.83203125" customWidth="1"/>
    <col min="2" max="2" width="80.83203125" customWidth="1"/>
    <col min="3" max="8" width="10.83203125" customWidth="1"/>
    <col min="9" max="9" width="55.83203125" customWidth="1"/>
    <col min="10" max="16384" width="10.83203125" hidden="1"/>
  </cols>
  <sheetData>
    <row r="1" spans="1:9" ht="100" customHeight="1" x14ac:dyDescent="0.2">
      <c r="A1" s="17"/>
      <c r="B1" s="222" t="s">
        <v>212</v>
      </c>
      <c r="C1" s="222"/>
      <c r="D1" s="222"/>
      <c r="E1" s="222"/>
      <c r="F1" s="222"/>
      <c r="G1" s="222"/>
      <c r="H1" s="222"/>
      <c r="I1" s="222"/>
    </row>
    <row r="2" spans="1:9" ht="20" customHeight="1" x14ac:dyDescent="0.2">
      <c r="A2" s="19"/>
      <c r="B2" s="19"/>
      <c r="C2" s="19"/>
      <c r="D2" s="19"/>
      <c r="E2" s="19"/>
      <c r="F2" s="19"/>
      <c r="G2" s="19"/>
      <c r="H2" s="51"/>
      <c r="I2" s="19"/>
    </row>
    <row r="3" spans="1:9" ht="50" customHeight="1" x14ac:dyDescent="0.2">
      <c r="A3" s="19"/>
      <c r="B3" s="223" t="s">
        <v>213</v>
      </c>
      <c r="C3" s="247" t="s">
        <v>2</v>
      </c>
      <c r="D3" s="247"/>
      <c r="E3" s="247"/>
      <c r="F3" s="247"/>
      <c r="G3" s="247"/>
      <c r="H3" s="247"/>
      <c r="I3" s="54"/>
    </row>
    <row r="4" spans="1:9" ht="25" customHeight="1" x14ac:dyDescent="0.2">
      <c r="A4" s="19"/>
      <c r="B4" s="223"/>
      <c r="C4" s="223" t="s">
        <v>94</v>
      </c>
      <c r="D4" s="223"/>
      <c r="E4" s="223"/>
      <c r="F4" s="223"/>
      <c r="G4" s="223"/>
      <c r="H4" s="223"/>
      <c r="I4" s="54"/>
    </row>
    <row r="5" spans="1:9" ht="25" customHeight="1" x14ac:dyDescent="0.2">
      <c r="A5" s="19"/>
      <c r="B5" s="223"/>
      <c r="C5" s="223" t="s">
        <v>4</v>
      </c>
      <c r="D5" s="223"/>
      <c r="E5" s="223"/>
      <c r="F5" s="223"/>
      <c r="G5" s="223"/>
      <c r="H5" s="223"/>
      <c r="I5" s="54"/>
    </row>
    <row r="6" spans="1:9" ht="25" customHeight="1" x14ac:dyDescent="0.2">
      <c r="A6" s="19"/>
      <c r="B6" s="223"/>
      <c r="C6" s="223" t="s">
        <v>169</v>
      </c>
      <c r="D6" s="223"/>
      <c r="E6" s="223" t="s">
        <v>170</v>
      </c>
      <c r="F6" s="223"/>
      <c r="G6" s="223" t="s">
        <v>89</v>
      </c>
      <c r="H6" s="223" t="s">
        <v>6</v>
      </c>
      <c r="I6" s="54"/>
    </row>
    <row r="7" spans="1:9" ht="20" customHeight="1" x14ac:dyDescent="0.2">
      <c r="A7" s="19"/>
      <c r="B7" s="223"/>
      <c r="C7" s="22" t="s">
        <v>5</v>
      </c>
      <c r="D7" s="22" t="s">
        <v>6</v>
      </c>
      <c r="E7" s="22" t="s">
        <v>5</v>
      </c>
      <c r="F7" s="22" t="s">
        <v>6</v>
      </c>
      <c r="G7" s="223"/>
      <c r="H7" s="223"/>
      <c r="I7" s="54"/>
    </row>
    <row r="8" spans="1:9" ht="20" customHeight="1" x14ac:dyDescent="0.2">
      <c r="A8" s="85"/>
      <c r="B8" s="119" t="s">
        <v>214</v>
      </c>
      <c r="C8" s="120">
        <v>4240</v>
      </c>
      <c r="D8" s="121">
        <v>23.108785698713756</v>
      </c>
      <c r="E8" s="120">
        <v>6906</v>
      </c>
      <c r="F8" s="121">
        <v>25.808139317612767</v>
      </c>
      <c r="G8" s="120">
        <f>C8+E8</f>
        <v>11146</v>
      </c>
      <c r="H8" s="122">
        <v>24.708823040667401</v>
      </c>
      <c r="I8" s="85"/>
    </row>
    <row r="9" spans="1:9" ht="20" customHeight="1" x14ac:dyDescent="0.2">
      <c r="A9" s="85"/>
      <c r="B9" s="119" t="s">
        <v>215</v>
      </c>
      <c r="C9" s="120">
        <v>1716</v>
      </c>
      <c r="D9" s="121">
        <v>9.3525179856115113</v>
      </c>
      <c r="E9" s="120">
        <v>3535</v>
      </c>
      <c r="F9" s="121">
        <v>13.210508613924288</v>
      </c>
      <c r="G9" s="120">
        <f t="shared" ref="G9:G28" si="0">C9+E9</f>
        <v>5251</v>
      </c>
      <c r="H9" s="122">
        <v>11.640591224344565</v>
      </c>
      <c r="I9" s="85"/>
    </row>
    <row r="10" spans="1:9" ht="20" customHeight="1" x14ac:dyDescent="0.2">
      <c r="A10" s="19"/>
      <c r="B10" s="119" t="s">
        <v>216</v>
      </c>
      <c r="C10" s="120">
        <v>1449</v>
      </c>
      <c r="D10" s="121">
        <v>7.8973185088292999</v>
      </c>
      <c r="E10" s="120">
        <v>2958</v>
      </c>
      <c r="F10" s="121">
        <v>11.054224746814157</v>
      </c>
      <c r="G10" s="120">
        <f t="shared" si="0"/>
        <v>4407</v>
      </c>
      <c r="H10" s="122">
        <v>9.769583988894782</v>
      </c>
      <c r="I10" s="19"/>
    </row>
    <row r="11" spans="1:9" ht="20" customHeight="1" x14ac:dyDescent="0.2">
      <c r="A11" s="19"/>
      <c r="B11" s="119" t="s">
        <v>217</v>
      </c>
      <c r="C11" s="120">
        <v>1515</v>
      </c>
      <c r="D11" s="121">
        <v>8.2570307390451276</v>
      </c>
      <c r="E11" s="120">
        <v>2531</v>
      </c>
      <c r="F11" s="121">
        <v>9.4584999439440924</v>
      </c>
      <c r="G11" s="120">
        <f t="shared" si="0"/>
        <v>4046</v>
      </c>
      <c r="H11" s="122">
        <v>8.9693071974287015</v>
      </c>
      <c r="I11" s="19"/>
    </row>
    <row r="12" spans="1:9" ht="20" customHeight="1" x14ac:dyDescent="0.2">
      <c r="A12" s="19"/>
      <c r="B12" s="119" t="s">
        <v>218</v>
      </c>
      <c r="C12" s="120">
        <v>2441</v>
      </c>
      <c r="D12" s="121">
        <v>13.303902332679311</v>
      </c>
      <c r="E12" s="120">
        <v>1342</v>
      </c>
      <c r="F12" s="121">
        <v>5.0151350947344815</v>
      </c>
      <c r="G12" s="120">
        <f t="shared" si="0"/>
        <v>3783</v>
      </c>
      <c r="H12" s="122">
        <v>8.3862800612636619</v>
      </c>
      <c r="I12" s="19"/>
    </row>
    <row r="13" spans="1:9" ht="20" customHeight="1" x14ac:dyDescent="0.2">
      <c r="A13" s="19"/>
      <c r="B13" s="119" t="s">
        <v>219</v>
      </c>
      <c r="C13" s="120">
        <v>602</v>
      </c>
      <c r="D13" s="121">
        <v>3.2810115543928493</v>
      </c>
      <c r="E13" s="120">
        <v>372</v>
      </c>
      <c r="F13" s="121">
        <v>1.3901864793153706</v>
      </c>
      <c r="G13" s="120">
        <f t="shared" si="0"/>
        <v>974</v>
      </c>
      <c r="H13" s="122">
        <v>2.159195553706267</v>
      </c>
      <c r="I13" s="19"/>
    </row>
    <row r="14" spans="1:9" ht="20" customHeight="1" x14ac:dyDescent="0.2">
      <c r="A14" s="19"/>
      <c r="B14" s="119" t="s">
        <v>220</v>
      </c>
      <c r="C14" s="120">
        <v>236</v>
      </c>
      <c r="D14" s="121">
        <v>1.2862437322868978</v>
      </c>
      <c r="E14" s="120">
        <v>292</v>
      </c>
      <c r="F14" s="121">
        <v>1.0912216450540004</v>
      </c>
      <c r="G14" s="120">
        <f t="shared" si="0"/>
        <v>528</v>
      </c>
      <c r="H14" s="122">
        <v>1.1704879387647935</v>
      </c>
      <c r="I14" s="19"/>
    </row>
    <row r="15" spans="1:9" ht="20" customHeight="1" x14ac:dyDescent="0.2">
      <c r="A15" s="19"/>
      <c r="B15" s="119" t="s">
        <v>221</v>
      </c>
      <c r="C15" s="120">
        <v>213</v>
      </c>
      <c r="D15" s="121">
        <v>1.1608894702419883</v>
      </c>
      <c r="E15" s="120">
        <v>186</v>
      </c>
      <c r="F15" s="121">
        <v>0.69509323965768532</v>
      </c>
      <c r="G15" s="120">
        <f t="shared" si="0"/>
        <v>399</v>
      </c>
      <c r="H15" s="122">
        <v>0.88451645372566778</v>
      </c>
      <c r="I15" s="19"/>
    </row>
    <row r="16" spans="1:9" ht="20" customHeight="1" x14ac:dyDescent="0.2">
      <c r="A16" s="19"/>
      <c r="B16" s="119" t="s">
        <v>222</v>
      </c>
      <c r="C16" s="120">
        <v>128</v>
      </c>
      <c r="D16" s="121">
        <v>0.69762371920645294</v>
      </c>
      <c r="E16" s="120">
        <v>246</v>
      </c>
      <c r="F16" s="121">
        <v>0.91931686535371271</v>
      </c>
      <c r="G16" s="120">
        <f t="shared" si="0"/>
        <v>374</v>
      </c>
      <c r="H16" s="122">
        <v>0.8290956232917287</v>
      </c>
      <c r="I16" s="19"/>
    </row>
    <row r="17" spans="1:9" ht="20" customHeight="1" x14ac:dyDescent="0.2">
      <c r="A17" s="19"/>
      <c r="B17" s="119" t="s">
        <v>223</v>
      </c>
      <c r="C17" s="120">
        <v>122</v>
      </c>
      <c r="D17" s="121">
        <v>0.6649226073686505</v>
      </c>
      <c r="E17" s="120">
        <v>155</v>
      </c>
      <c r="F17" s="121">
        <v>0.57924436638140442</v>
      </c>
      <c r="G17" s="120">
        <f t="shared" si="0"/>
        <v>277</v>
      </c>
      <c r="H17" s="122">
        <v>0.61406280120804513</v>
      </c>
      <c r="I17" s="19"/>
    </row>
    <row r="18" spans="1:9" ht="20" customHeight="1" x14ac:dyDescent="0.2">
      <c r="A18" s="19"/>
      <c r="B18" s="119" t="s">
        <v>224</v>
      </c>
      <c r="C18" s="120">
        <v>82</v>
      </c>
      <c r="D18" s="121">
        <v>0.44691519511663397</v>
      </c>
      <c r="E18" s="120">
        <v>140</v>
      </c>
      <c r="F18" s="121">
        <v>0.52318845995739749</v>
      </c>
      <c r="G18" s="120">
        <f t="shared" si="0"/>
        <v>222</v>
      </c>
      <c r="H18" s="122">
        <v>0.49213697425337904</v>
      </c>
      <c r="I18" s="19"/>
    </row>
    <row r="19" spans="1:9" ht="20" customHeight="1" x14ac:dyDescent="0.2">
      <c r="A19" s="19"/>
      <c r="B19" s="119" t="s">
        <v>225</v>
      </c>
      <c r="C19" s="120">
        <v>88</v>
      </c>
      <c r="D19" s="121">
        <v>0.47961630695443641</v>
      </c>
      <c r="E19" s="120">
        <v>112</v>
      </c>
      <c r="F19" s="121">
        <v>0.418550767965918</v>
      </c>
      <c r="G19" s="120">
        <f t="shared" si="0"/>
        <v>200</v>
      </c>
      <c r="H19" s="122">
        <v>0.44336664347151267</v>
      </c>
      <c r="I19" s="19"/>
    </row>
    <row r="20" spans="1:9" ht="20" customHeight="1" x14ac:dyDescent="0.2">
      <c r="A20" s="19"/>
      <c r="B20" s="119" t="s">
        <v>226</v>
      </c>
      <c r="C20" s="120">
        <v>37</v>
      </c>
      <c r="D20" s="121">
        <v>0.20165685633311534</v>
      </c>
      <c r="E20" s="120">
        <v>141</v>
      </c>
      <c r="F20" s="121">
        <v>0.52692552038566465</v>
      </c>
      <c r="G20" s="120">
        <f t="shared" si="0"/>
        <v>178</v>
      </c>
      <c r="H20" s="122">
        <v>0.39459631268964634</v>
      </c>
      <c r="I20" s="19"/>
    </row>
    <row r="21" spans="1:9" ht="20" customHeight="1" x14ac:dyDescent="0.2">
      <c r="A21" s="19"/>
      <c r="B21" s="119" t="s">
        <v>227</v>
      </c>
      <c r="C21" s="120">
        <v>40</v>
      </c>
      <c r="D21" s="121">
        <v>0.21800741225201656</v>
      </c>
      <c r="E21" s="120">
        <v>116</v>
      </c>
      <c r="F21" s="121">
        <v>0.43349900967898647</v>
      </c>
      <c r="G21" s="120">
        <f t="shared" si="0"/>
        <v>156</v>
      </c>
      <c r="H21" s="122">
        <v>0.34582598190777991</v>
      </c>
      <c r="I21" s="19"/>
    </row>
    <row r="22" spans="1:9" ht="20" customHeight="1" x14ac:dyDescent="0.2">
      <c r="A22" s="19"/>
      <c r="B22" s="119" t="s">
        <v>228</v>
      </c>
      <c r="C22" s="120">
        <v>109</v>
      </c>
      <c r="D22" s="121">
        <v>0.59407019838674513</v>
      </c>
      <c r="E22" s="120">
        <v>43</v>
      </c>
      <c r="F22" s="121">
        <v>0.16069359841548639</v>
      </c>
      <c r="G22" s="120">
        <f t="shared" si="0"/>
        <v>152</v>
      </c>
      <c r="H22" s="122">
        <v>0.33695864903834966</v>
      </c>
      <c r="I22" s="19"/>
    </row>
    <row r="23" spans="1:9" ht="20" customHeight="1" x14ac:dyDescent="0.2">
      <c r="A23" s="19"/>
      <c r="B23" s="119" t="s">
        <v>229</v>
      </c>
      <c r="C23" s="120">
        <v>77</v>
      </c>
      <c r="D23" s="121">
        <v>0.41966426858513189</v>
      </c>
      <c r="E23" s="120">
        <v>75</v>
      </c>
      <c r="F23" s="121">
        <v>0.28027953212003437</v>
      </c>
      <c r="G23" s="120">
        <f t="shared" si="0"/>
        <v>152</v>
      </c>
      <c r="H23" s="122">
        <v>0.33695864903834966</v>
      </c>
      <c r="I23" s="19"/>
    </row>
    <row r="24" spans="1:9" ht="20" customHeight="1" x14ac:dyDescent="0.2">
      <c r="A24" s="19"/>
      <c r="B24" s="119" t="s">
        <v>230</v>
      </c>
      <c r="C24" s="120">
        <v>34</v>
      </c>
      <c r="D24" s="121">
        <v>0.18530630041421409</v>
      </c>
      <c r="E24" s="120">
        <v>91</v>
      </c>
      <c r="F24" s="121">
        <v>0.3400724989723084</v>
      </c>
      <c r="G24" s="120">
        <f t="shared" si="0"/>
        <v>125</v>
      </c>
      <c r="H24" s="122">
        <v>0.27710415216969542</v>
      </c>
      <c r="I24" s="19"/>
    </row>
    <row r="25" spans="1:9" ht="20" customHeight="1" x14ac:dyDescent="0.2">
      <c r="A25" s="19"/>
      <c r="B25" s="119" t="s">
        <v>231</v>
      </c>
      <c r="C25" s="120">
        <v>32</v>
      </c>
      <c r="D25" s="121">
        <v>0.17440592980161324</v>
      </c>
      <c r="E25" s="120">
        <v>89</v>
      </c>
      <c r="F25" s="121">
        <v>0.33259837811577414</v>
      </c>
      <c r="G25" s="120">
        <f t="shared" si="0"/>
        <v>121</v>
      </c>
      <c r="H25" s="122">
        <v>0.26823681930026516</v>
      </c>
      <c r="I25" s="19"/>
    </row>
    <row r="26" spans="1:9" ht="20" customHeight="1" x14ac:dyDescent="0.2">
      <c r="A26" s="19"/>
      <c r="B26" s="119" t="s">
        <v>232</v>
      </c>
      <c r="C26" s="120">
        <v>32</v>
      </c>
      <c r="D26" s="121">
        <v>0.17440592980161324</v>
      </c>
      <c r="E26" s="120">
        <v>73</v>
      </c>
      <c r="F26" s="121">
        <v>0.27280541126350011</v>
      </c>
      <c r="G26" s="120">
        <f t="shared" si="0"/>
        <v>105</v>
      </c>
      <c r="H26" s="122">
        <v>0.23276748782254417</v>
      </c>
      <c r="I26" s="19"/>
    </row>
    <row r="27" spans="1:9" ht="20" customHeight="1" x14ac:dyDescent="0.2">
      <c r="A27" s="19"/>
      <c r="B27" s="119" t="s">
        <v>233</v>
      </c>
      <c r="C27" s="120">
        <v>4716</v>
      </c>
      <c r="D27" s="121">
        <v>25.703073904512753</v>
      </c>
      <c r="E27" s="120">
        <v>6868</v>
      </c>
      <c r="F27" s="121">
        <v>25.666131021338618</v>
      </c>
      <c r="G27" s="120">
        <f t="shared" si="0"/>
        <v>11584</v>
      </c>
      <c r="H27" s="122">
        <v>25.679795989870012</v>
      </c>
      <c r="I27" s="19"/>
    </row>
    <row r="28" spans="1:9" ht="20" customHeight="1" x14ac:dyDescent="0.2">
      <c r="A28" s="19"/>
      <c r="B28" s="119" t="s">
        <v>234</v>
      </c>
      <c r="C28" s="123">
        <v>439</v>
      </c>
      <c r="D28" s="121">
        <v>2.3926313494658817</v>
      </c>
      <c r="E28" s="123">
        <v>488</v>
      </c>
      <c r="F28" s="121">
        <v>1.823685488994357</v>
      </c>
      <c r="G28" s="120">
        <f t="shared" si="0"/>
        <v>927</v>
      </c>
      <c r="H28" s="122">
        <v>2.060308457142848</v>
      </c>
      <c r="I28" s="19"/>
    </row>
    <row r="29" spans="1:9" ht="20" customHeight="1" x14ac:dyDescent="0.2">
      <c r="A29" s="19"/>
      <c r="B29" s="48" t="s">
        <v>89</v>
      </c>
      <c r="C29" s="124">
        <f>SUM(C8:C28)</f>
        <v>18348</v>
      </c>
      <c r="D29" s="125">
        <v>100</v>
      </c>
      <c r="E29" s="124">
        <f>SUM(E8:E28)</f>
        <v>26759</v>
      </c>
      <c r="F29" s="125">
        <v>100</v>
      </c>
      <c r="G29" s="124">
        <f>SUM(G8:G28)</f>
        <v>45107</v>
      </c>
      <c r="H29" s="126">
        <v>100</v>
      </c>
      <c r="I29" s="19"/>
    </row>
    <row r="30" spans="1:9" ht="20" customHeight="1" x14ac:dyDescent="0.2">
      <c r="A30" s="19"/>
      <c r="B30" s="213" t="s">
        <v>90</v>
      </c>
      <c r="C30" s="213"/>
      <c r="D30" s="213"/>
      <c r="E30" s="213"/>
      <c r="F30" s="213"/>
      <c r="G30" s="213"/>
      <c r="H30" s="213"/>
      <c r="I30" s="213"/>
    </row>
    <row r="31" spans="1:9" ht="20" customHeight="1" x14ac:dyDescent="0.2">
      <c r="A31" s="19"/>
      <c r="B31" s="237" t="s">
        <v>91</v>
      </c>
      <c r="C31" s="237"/>
      <c r="D31" s="237"/>
      <c r="E31" s="237"/>
      <c r="F31" s="237"/>
      <c r="G31" s="237"/>
      <c r="H31" s="237"/>
      <c r="I31" s="237"/>
    </row>
    <row r="32" spans="1:9" ht="20" hidden="1" customHeight="1" x14ac:dyDescent="0.2"/>
    <row r="33" ht="20" hidden="1" customHeight="1" x14ac:dyDescent="0.2"/>
    <row r="34" ht="20" hidden="1" customHeight="1" x14ac:dyDescent="0.2"/>
    <row r="35" ht="20" hidden="1" customHeight="1" x14ac:dyDescent="0.2"/>
    <row r="36" ht="20" hidden="1" customHeight="1" x14ac:dyDescent="0.2"/>
    <row r="37" ht="20" hidden="1" customHeight="1" x14ac:dyDescent="0.2"/>
    <row r="38" ht="20" hidden="1" customHeight="1" x14ac:dyDescent="0.2"/>
    <row r="39" ht="20" hidden="1" customHeight="1" x14ac:dyDescent="0.2"/>
    <row r="40" ht="20" hidden="1" customHeight="1" x14ac:dyDescent="0.2"/>
    <row r="41" ht="20" hidden="1" customHeight="1" x14ac:dyDescent="0.2"/>
    <row r="42" ht="20" hidden="1" customHeight="1" x14ac:dyDescent="0.2"/>
    <row r="43" ht="20" hidden="1" customHeight="1" x14ac:dyDescent="0.2"/>
    <row r="44" ht="20" hidden="1" customHeight="1" x14ac:dyDescent="0.2"/>
    <row r="45" ht="20" hidden="1" customHeight="1" x14ac:dyDescent="0.2"/>
    <row r="46" ht="20" hidden="1" customHeight="1" x14ac:dyDescent="0.2"/>
    <row r="47" ht="20" hidden="1" customHeight="1" x14ac:dyDescent="0.2"/>
    <row r="48" ht="20" hidden="1" customHeight="1" x14ac:dyDescent="0.2"/>
    <row r="49" ht="20" hidden="1" customHeight="1" x14ac:dyDescent="0.2"/>
    <row r="50" ht="20" hidden="1" customHeight="1" x14ac:dyDescent="0.2"/>
    <row r="51" ht="20" hidden="1" customHeight="1" x14ac:dyDescent="0.2"/>
    <row r="52" ht="20" hidden="1" customHeight="1" x14ac:dyDescent="0.2"/>
    <row r="53" ht="20" hidden="1" customHeight="1" x14ac:dyDescent="0.2"/>
    <row r="54" ht="20" hidden="1" customHeight="1" x14ac:dyDescent="0.2"/>
    <row r="55" ht="20" hidden="1" customHeight="1" x14ac:dyDescent="0.2"/>
    <row r="56" ht="20" hidden="1" customHeight="1" x14ac:dyDescent="0.2"/>
    <row r="57" ht="20" hidden="1" customHeight="1" x14ac:dyDescent="0.2"/>
    <row r="58" ht="20" hidden="1" customHeight="1" x14ac:dyDescent="0.2"/>
    <row r="59" ht="20" hidden="1" customHeight="1" x14ac:dyDescent="0.2"/>
    <row r="60" ht="20" hidden="1" customHeight="1" x14ac:dyDescent="0.2"/>
    <row r="61" ht="20" hidden="1" customHeight="1" x14ac:dyDescent="0.2"/>
    <row r="62" ht="20" hidden="1" customHeight="1" x14ac:dyDescent="0.2"/>
    <row r="63" ht="20" hidden="1" customHeight="1" x14ac:dyDescent="0.2"/>
    <row r="64" ht="20" hidden="1" customHeight="1" x14ac:dyDescent="0.2"/>
    <row r="65" ht="20" hidden="1" customHeight="1" x14ac:dyDescent="0.2"/>
    <row r="66" ht="20" hidden="1" customHeight="1" x14ac:dyDescent="0.2"/>
    <row r="67" ht="20" hidden="1" customHeight="1" x14ac:dyDescent="0.2"/>
    <row r="68" ht="20" hidden="1" customHeight="1" x14ac:dyDescent="0.2"/>
    <row r="69" ht="20" hidden="1" customHeight="1" x14ac:dyDescent="0.2"/>
    <row r="70" ht="20" hidden="1" customHeight="1" x14ac:dyDescent="0.2"/>
    <row r="71" ht="20" hidden="1" customHeight="1" x14ac:dyDescent="0.2"/>
    <row r="72" ht="20" hidden="1" customHeight="1" x14ac:dyDescent="0.2"/>
    <row r="73" ht="20" hidden="1" customHeight="1" x14ac:dyDescent="0.2"/>
    <row r="74" ht="20" hidden="1" customHeight="1" x14ac:dyDescent="0.2"/>
    <row r="75" ht="20" hidden="1" customHeight="1" x14ac:dyDescent="0.2"/>
    <row r="76" ht="20" hidden="1" customHeight="1" x14ac:dyDescent="0.2"/>
    <row r="77" ht="20" hidden="1" customHeight="1" x14ac:dyDescent="0.2"/>
    <row r="78" ht="20" hidden="1" customHeight="1" x14ac:dyDescent="0.2"/>
    <row r="79" ht="20" hidden="1" customHeight="1" x14ac:dyDescent="0.2"/>
    <row r="80" ht="20" hidden="1" customHeight="1" x14ac:dyDescent="0.2"/>
    <row r="81" ht="20" hidden="1" customHeight="1" x14ac:dyDescent="0.2"/>
    <row r="82" ht="20" hidden="1" customHeight="1" x14ac:dyDescent="0.2"/>
    <row r="83" ht="20" hidden="1" customHeight="1" x14ac:dyDescent="0.2"/>
    <row r="84" ht="20" hidden="1" customHeight="1" x14ac:dyDescent="0.2"/>
    <row r="85" ht="20" hidden="1" customHeight="1" x14ac:dyDescent="0.2"/>
    <row r="86" ht="20" hidden="1" customHeight="1" x14ac:dyDescent="0.2"/>
    <row r="87" ht="20" hidden="1" customHeight="1" x14ac:dyDescent="0.2"/>
    <row r="88" ht="20" hidden="1" customHeight="1" x14ac:dyDescent="0.2"/>
    <row r="89" ht="20" hidden="1" customHeight="1" x14ac:dyDescent="0.2"/>
  </sheetData>
  <sheetProtection algorithmName="SHA-512" hashValue="Pk9/ev4jbGQm3HNGu1SAFnCuhKg+NdRNPd6agQs5zJkk1xwB2d9iyevHJIn8WKUStECJy2rglatHIleBb2Gtdw==" saltValue="eBMsFnyjFv5COyo87aH3Sw==" spinCount="100000" sheet="1" formatCells="0" formatColumns="0" formatRows="0" insertColumns="0" insertRows="0" insertHyperlinks="0" deleteColumns="0" deleteRows="0" sort="0" autoFilter="0" pivotTables="0"/>
  <mergeCells count="11">
    <mergeCell ref="B30:I30"/>
    <mergeCell ref="B31:I31"/>
    <mergeCell ref="B1:I1"/>
    <mergeCell ref="B3:B7"/>
    <mergeCell ref="C3:H3"/>
    <mergeCell ref="C4:H4"/>
    <mergeCell ref="C5:H5"/>
    <mergeCell ref="C6:D6"/>
    <mergeCell ref="E6:F6"/>
    <mergeCell ref="G6:G7"/>
    <mergeCell ref="H6:H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AEB4F-26A6-4F4C-ABB9-8B4337669405}">
  <dimension ref="A1:E89"/>
  <sheetViews>
    <sheetView showGridLines="0" workbookViewId="0"/>
  </sheetViews>
  <sheetFormatPr baseColWidth="10" defaultColWidth="0" defaultRowHeight="16" zeroHeight="1" x14ac:dyDescent="0.2"/>
  <cols>
    <col min="1" max="1" width="5.83203125" customWidth="1"/>
    <col min="2" max="2" width="40.83203125" customWidth="1"/>
    <col min="3" max="4" width="20.83203125" customWidth="1"/>
    <col min="5" max="5" width="115.83203125" customWidth="1"/>
    <col min="6" max="16384" width="10.83203125" hidden="1"/>
  </cols>
  <sheetData>
    <row r="1" spans="1:5" ht="100" customHeight="1" x14ac:dyDescent="0.2">
      <c r="A1" s="17"/>
      <c r="B1" s="109" t="s">
        <v>207</v>
      </c>
      <c r="C1" s="109"/>
      <c r="D1" s="109"/>
      <c r="E1" s="110"/>
    </row>
    <row r="2" spans="1:5" ht="20" customHeight="1" x14ac:dyDescent="0.2">
      <c r="A2" s="4"/>
      <c r="B2" s="19"/>
      <c r="C2" s="4"/>
      <c r="D2" s="4"/>
      <c r="E2" s="4"/>
    </row>
    <row r="3" spans="1:5" ht="50" customHeight="1" x14ac:dyDescent="0.2">
      <c r="A3" s="4"/>
      <c r="B3" s="223" t="s">
        <v>208</v>
      </c>
      <c r="C3" s="248" t="s">
        <v>2</v>
      </c>
      <c r="D3" s="248"/>
      <c r="E3" s="111"/>
    </row>
    <row r="4" spans="1:5" ht="25" customHeight="1" x14ac:dyDescent="0.2">
      <c r="A4" s="4"/>
      <c r="B4" s="223"/>
      <c r="C4" s="223" t="s">
        <v>94</v>
      </c>
      <c r="D4" s="223"/>
      <c r="E4" s="111"/>
    </row>
    <row r="5" spans="1:5" ht="25" customHeight="1" x14ac:dyDescent="0.2">
      <c r="A5" s="4"/>
      <c r="B5" s="223"/>
      <c r="C5" s="223" t="s">
        <v>4</v>
      </c>
      <c r="D5" s="223"/>
      <c r="E5" s="111"/>
    </row>
    <row r="6" spans="1:5" ht="25" customHeight="1" x14ac:dyDescent="0.2">
      <c r="A6" s="4"/>
      <c r="B6" s="223"/>
      <c r="C6" s="22" t="s">
        <v>5</v>
      </c>
      <c r="D6" s="22" t="s">
        <v>6</v>
      </c>
      <c r="E6" s="111"/>
    </row>
    <row r="7" spans="1:5" ht="20" customHeight="1" x14ac:dyDescent="0.2">
      <c r="A7" s="112"/>
      <c r="B7" s="113" t="s">
        <v>191</v>
      </c>
      <c r="C7" s="114">
        <v>8133</v>
      </c>
      <c r="D7" s="26">
        <f>(C7/C$11)*100</f>
        <v>72.967880854118079</v>
      </c>
      <c r="E7" s="92"/>
    </row>
    <row r="8" spans="1:5" ht="20" customHeight="1" x14ac:dyDescent="0.2">
      <c r="A8" s="112"/>
      <c r="B8" s="113" t="s">
        <v>209</v>
      </c>
      <c r="C8" s="114">
        <v>2712</v>
      </c>
      <c r="D8" s="26">
        <f>(C8/C$11)*100</f>
        <v>24.331598779831328</v>
      </c>
      <c r="E8" s="92"/>
    </row>
    <row r="9" spans="1:5" ht="20" customHeight="1" x14ac:dyDescent="0.2">
      <c r="A9" s="112"/>
      <c r="B9" s="113" t="s">
        <v>210</v>
      </c>
      <c r="C9" s="114">
        <v>159</v>
      </c>
      <c r="D9" s="26">
        <f>(C9/C$11)*100</f>
        <v>1.4265207249237395</v>
      </c>
      <c r="E9" s="92"/>
    </row>
    <row r="10" spans="1:5" ht="20" customHeight="1" x14ac:dyDescent="0.2">
      <c r="A10" s="112"/>
      <c r="B10" s="113" t="s">
        <v>211</v>
      </c>
      <c r="C10" s="114">
        <v>142</v>
      </c>
      <c r="D10" s="26">
        <f>(C10/C$11)*100</f>
        <v>1.2739996411268617</v>
      </c>
      <c r="E10" s="92"/>
    </row>
    <row r="11" spans="1:5" ht="20" customHeight="1" x14ac:dyDescent="0.2">
      <c r="A11" s="112"/>
      <c r="B11" s="115" t="s">
        <v>194</v>
      </c>
      <c r="C11" s="116">
        <f>SUM(C7:C10)</f>
        <v>11146</v>
      </c>
      <c r="D11" s="47">
        <f>(C11/C$11)*100</f>
        <v>100</v>
      </c>
      <c r="E11" s="92"/>
    </row>
    <row r="12" spans="1:5" ht="20" customHeight="1" x14ac:dyDescent="0.2">
      <c r="A12" s="112"/>
      <c r="B12" s="113" t="s">
        <v>195</v>
      </c>
      <c r="C12" s="114">
        <v>33961</v>
      </c>
      <c r="D12" s="100" t="s">
        <v>196</v>
      </c>
      <c r="E12" s="92"/>
    </row>
    <row r="13" spans="1:5" ht="20" customHeight="1" x14ac:dyDescent="0.2">
      <c r="A13" s="112"/>
      <c r="B13" s="28" t="s">
        <v>89</v>
      </c>
      <c r="C13" s="29">
        <f>SUM(C11:C12)</f>
        <v>45107</v>
      </c>
      <c r="D13" s="117"/>
      <c r="E13" s="92"/>
    </row>
    <row r="14" spans="1:5" ht="20" customHeight="1" x14ac:dyDescent="0.2">
      <c r="A14" s="34"/>
      <c r="B14" s="213" t="s">
        <v>90</v>
      </c>
      <c r="C14" s="213"/>
      <c r="D14" s="213"/>
      <c r="E14" s="213"/>
    </row>
    <row r="15" spans="1:5" ht="20" hidden="1" customHeight="1" x14ac:dyDescent="0.2"/>
    <row r="16" spans="1:5" ht="20" hidden="1" customHeight="1" x14ac:dyDescent="0.2"/>
    <row r="17" ht="20" hidden="1" customHeight="1" x14ac:dyDescent="0.2"/>
    <row r="18" ht="20" hidden="1" customHeight="1" x14ac:dyDescent="0.2"/>
    <row r="19" ht="20" hidden="1" customHeight="1" x14ac:dyDescent="0.2"/>
    <row r="20" ht="20" hidden="1" customHeight="1" x14ac:dyDescent="0.2"/>
    <row r="21" ht="20" hidden="1" customHeight="1" x14ac:dyDescent="0.2"/>
    <row r="22" ht="20" hidden="1" customHeight="1" x14ac:dyDescent="0.2"/>
    <row r="23" ht="20" hidden="1" customHeight="1" x14ac:dyDescent="0.2"/>
    <row r="24" ht="20" hidden="1" customHeight="1" x14ac:dyDescent="0.2"/>
    <row r="25" ht="20" hidden="1" customHeight="1" x14ac:dyDescent="0.2"/>
    <row r="26" ht="20" hidden="1" customHeight="1" x14ac:dyDescent="0.2"/>
    <row r="27" ht="20" hidden="1" customHeight="1" x14ac:dyDescent="0.2"/>
    <row r="28" ht="20" hidden="1" customHeight="1" x14ac:dyDescent="0.2"/>
    <row r="29" ht="20" hidden="1" customHeight="1" x14ac:dyDescent="0.2"/>
    <row r="30" ht="20" hidden="1" customHeight="1" x14ac:dyDescent="0.2"/>
    <row r="31" ht="20" hidden="1" customHeight="1" x14ac:dyDescent="0.2"/>
    <row r="32" ht="20" hidden="1" customHeight="1" x14ac:dyDescent="0.2"/>
    <row r="33" ht="20" hidden="1" customHeight="1" x14ac:dyDescent="0.2"/>
    <row r="34" ht="20" hidden="1" customHeight="1" x14ac:dyDescent="0.2"/>
    <row r="35" ht="20" hidden="1" customHeight="1" x14ac:dyDescent="0.2"/>
    <row r="36" ht="20" hidden="1" customHeight="1" x14ac:dyDescent="0.2"/>
    <row r="37" ht="20" hidden="1" customHeight="1" x14ac:dyDescent="0.2"/>
    <row r="38" ht="20" hidden="1" customHeight="1" x14ac:dyDescent="0.2"/>
    <row r="39" ht="20" hidden="1" customHeight="1" x14ac:dyDescent="0.2"/>
    <row r="40" ht="20" hidden="1" customHeight="1" x14ac:dyDescent="0.2"/>
    <row r="41" ht="20" hidden="1" customHeight="1" x14ac:dyDescent="0.2"/>
    <row r="42" ht="20" hidden="1" customHeight="1" x14ac:dyDescent="0.2"/>
    <row r="43" ht="20" hidden="1" customHeight="1" x14ac:dyDescent="0.2"/>
    <row r="44" ht="20" hidden="1" customHeight="1" x14ac:dyDescent="0.2"/>
    <row r="45" ht="20" hidden="1" customHeight="1" x14ac:dyDescent="0.2"/>
    <row r="46" ht="20" hidden="1" customHeight="1" x14ac:dyDescent="0.2"/>
    <row r="47" ht="20" hidden="1" customHeight="1" x14ac:dyDescent="0.2"/>
    <row r="48" ht="20" hidden="1" customHeight="1" x14ac:dyDescent="0.2"/>
    <row r="49" ht="20" hidden="1" customHeight="1" x14ac:dyDescent="0.2"/>
    <row r="50" ht="20" hidden="1" customHeight="1" x14ac:dyDescent="0.2"/>
    <row r="51" ht="20" hidden="1" customHeight="1" x14ac:dyDescent="0.2"/>
    <row r="52" ht="20" hidden="1" customHeight="1" x14ac:dyDescent="0.2"/>
    <row r="53" ht="20" hidden="1" customHeight="1" x14ac:dyDescent="0.2"/>
    <row r="54" ht="20" hidden="1" customHeight="1" x14ac:dyDescent="0.2"/>
    <row r="55" ht="20" hidden="1" customHeight="1" x14ac:dyDescent="0.2"/>
    <row r="56" ht="20" hidden="1" customHeight="1" x14ac:dyDescent="0.2"/>
    <row r="57" ht="20" hidden="1" customHeight="1" x14ac:dyDescent="0.2"/>
    <row r="58" ht="20" hidden="1" customHeight="1" x14ac:dyDescent="0.2"/>
    <row r="59" ht="20" hidden="1" customHeight="1" x14ac:dyDescent="0.2"/>
    <row r="60" ht="20" hidden="1" customHeight="1" x14ac:dyDescent="0.2"/>
    <row r="61" ht="20" hidden="1" customHeight="1" x14ac:dyDescent="0.2"/>
    <row r="62" ht="20" hidden="1" customHeight="1" x14ac:dyDescent="0.2"/>
    <row r="63" ht="20" hidden="1" customHeight="1" x14ac:dyDescent="0.2"/>
    <row r="64" ht="20" hidden="1" customHeight="1" x14ac:dyDescent="0.2"/>
    <row r="65" ht="20" hidden="1" customHeight="1" x14ac:dyDescent="0.2"/>
    <row r="66" ht="20" hidden="1" customHeight="1" x14ac:dyDescent="0.2"/>
    <row r="67" ht="20" hidden="1" customHeight="1" x14ac:dyDescent="0.2"/>
    <row r="68" ht="20" hidden="1" customHeight="1" x14ac:dyDescent="0.2"/>
    <row r="69" ht="20" hidden="1" customHeight="1" x14ac:dyDescent="0.2"/>
    <row r="70" ht="20" hidden="1" customHeight="1" x14ac:dyDescent="0.2"/>
    <row r="71" ht="20" hidden="1" customHeight="1" x14ac:dyDescent="0.2"/>
    <row r="72" ht="20" hidden="1" customHeight="1" x14ac:dyDescent="0.2"/>
    <row r="73" ht="20" hidden="1" customHeight="1" x14ac:dyDescent="0.2"/>
    <row r="74" ht="20" hidden="1" customHeight="1" x14ac:dyDescent="0.2"/>
    <row r="75" ht="20" hidden="1" customHeight="1" x14ac:dyDescent="0.2"/>
    <row r="76" ht="20" hidden="1" customHeight="1" x14ac:dyDescent="0.2"/>
    <row r="77" ht="20" hidden="1" customHeight="1" x14ac:dyDescent="0.2"/>
    <row r="78" ht="20" hidden="1" customHeight="1" x14ac:dyDescent="0.2"/>
    <row r="79" ht="20" hidden="1" customHeight="1" x14ac:dyDescent="0.2"/>
    <row r="80" ht="20" hidden="1" customHeight="1" x14ac:dyDescent="0.2"/>
    <row r="81" ht="20" hidden="1" customHeight="1" x14ac:dyDescent="0.2"/>
    <row r="82" ht="20" hidden="1" customHeight="1" x14ac:dyDescent="0.2"/>
    <row r="83" ht="20" hidden="1" customHeight="1" x14ac:dyDescent="0.2"/>
    <row r="84" ht="20" hidden="1" customHeight="1" x14ac:dyDescent="0.2"/>
    <row r="85" ht="20" hidden="1" customHeight="1" x14ac:dyDescent="0.2"/>
    <row r="86" ht="20" hidden="1" customHeight="1" x14ac:dyDescent="0.2"/>
    <row r="87" ht="20" hidden="1" customHeight="1" x14ac:dyDescent="0.2"/>
    <row r="88" ht="20" hidden="1" customHeight="1" x14ac:dyDescent="0.2"/>
    <row r="89" ht="20" hidden="1" customHeight="1" x14ac:dyDescent="0.2"/>
  </sheetData>
  <sheetProtection algorithmName="SHA-512" hashValue="chROs1y3wfThcBhqNq2fH6FY8XZsaQEcLInUj09/tbBJuZQfQVnDUP3+x4Av1fBx6+LilfZXqAW4dEdZojk7/g==" saltValue="vJUn30hIYwode8sfIz4MdQ==" spinCount="100000" sheet="1" formatCells="0" formatColumns="0" formatRows="0" insertColumns="0" insertRows="0" insertHyperlinks="0" deleteColumns="0" deleteRows="0" sort="0" autoFilter="0" pivotTables="0"/>
  <mergeCells count="5">
    <mergeCell ref="B3:B6"/>
    <mergeCell ref="C3:D3"/>
    <mergeCell ref="C4:D4"/>
    <mergeCell ref="C5:D5"/>
    <mergeCell ref="B14:E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96A8B-3190-9E49-84C4-17E53C591397}">
  <dimension ref="A1:F89"/>
  <sheetViews>
    <sheetView showGridLines="0" workbookViewId="0"/>
  </sheetViews>
  <sheetFormatPr baseColWidth="10" defaultColWidth="0" defaultRowHeight="16" zeroHeight="1" x14ac:dyDescent="0.2"/>
  <cols>
    <col min="1" max="1" width="5.83203125" customWidth="1"/>
    <col min="2" max="2" width="40.83203125" customWidth="1"/>
    <col min="3" max="5" width="20.83203125" customWidth="1"/>
    <col min="6" max="6" width="95.83203125" customWidth="1"/>
    <col min="7" max="16384" width="10.83203125" hidden="1"/>
  </cols>
  <sheetData>
    <row r="1" spans="1:6" ht="100" customHeight="1" x14ac:dyDescent="0.2">
      <c r="A1" s="17"/>
      <c r="B1" s="18" t="s">
        <v>197</v>
      </c>
      <c r="C1" s="18"/>
      <c r="D1" s="18"/>
      <c r="E1" s="18"/>
      <c r="F1" s="18"/>
    </row>
    <row r="2" spans="1:6" ht="20" customHeight="1" x14ac:dyDescent="0.2">
      <c r="A2" s="19"/>
      <c r="B2" s="19"/>
      <c r="C2" s="4"/>
      <c r="D2" s="4"/>
      <c r="E2" s="4"/>
      <c r="F2" s="4"/>
    </row>
    <row r="3" spans="1:6" ht="50" customHeight="1" x14ac:dyDescent="0.2">
      <c r="A3" s="54"/>
      <c r="B3" s="223" t="s">
        <v>198</v>
      </c>
      <c r="C3" s="218" t="s">
        <v>2</v>
      </c>
      <c r="D3" s="219"/>
      <c r="E3" s="224"/>
      <c r="F3" s="21"/>
    </row>
    <row r="4" spans="1:6" ht="25" customHeight="1" x14ac:dyDescent="0.2">
      <c r="A4" s="54"/>
      <c r="B4" s="223"/>
      <c r="C4" s="223" t="s">
        <v>94</v>
      </c>
      <c r="D4" s="223"/>
      <c r="E4" s="223"/>
      <c r="F4" s="21"/>
    </row>
    <row r="5" spans="1:6" ht="25" customHeight="1" x14ac:dyDescent="0.2">
      <c r="A5" s="54"/>
      <c r="B5" s="223"/>
      <c r="C5" s="223" t="s">
        <v>4</v>
      </c>
      <c r="D5" s="223"/>
      <c r="E5" s="245" t="s">
        <v>199</v>
      </c>
      <c r="F5" s="55"/>
    </row>
    <row r="6" spans="1:6" ht="25" customHeight="1" x14ac:dyDescent="0.2">
      <c r="A6" s="54"/>
      <c r="B6" s="223"/>
      <c r="C6" s="22" t="s">
        <v>5</v>
      </c>
      <c r="D6" s="103" t="s">
        <v>200</v>
      </c>
      <c r="E6" s="245"/>
      <c r="F6" s="55"/>
    </row>
    <row r="7" spans="1:6" ht="20" customHeight="1" x14ac:dyDescent="0.2">
      <c r="A7" s="104"/>
      <c r="B7" s="93" t="s">
        <v>201</v>
      </c>
      <c r="C7" s="105">
        <v>301</v>
      </c>
      <c r="D7" s="26">
        <f t="shared" ref="D7:D12" si="0">(C7/$C$13)*100</f>
        <v>2.700520366050601</v>
      </c>
      <c r="E7" s="106">
        <v>8.9</v>
      </c>
      <c r="F7" s="107"/>
    </row>
    <row r="8" spans="1:6" ht="20" customHeight="1" x14ac:dyDescent="0.2">
      <c r="A8" s="104"/>
      <c r="B8" s="93" t="s">
        <v>202</v>
      </c>
      <c r="C8" s="105">
        <v>1823</v>
      </c>
      <c r="D8" s="26">
        <f t="shared" si="0"/>
        <v>16.355643280100484</v>
      </c>
      <c r="E8" s="106">
        <v>12.4</v>
      </c>
      <c r="F8" s="107"/>
    </row>
    <row r="9" spans="1:6" ht="20" customHeight="1" x14ac:dyDescent="0.2">
      <c r="A9" s="104"/>
      <c r="B9" s="93" t="s">
        <v>203</v>
      </c>
      <c r="C9" s="105">
        <v>3620</v>
      </c>
      <c r="D9" s="26">
        <f t="shared" si="0"/>
        <v>32.478019020276335</v>
      </c>
      <c r="E9" s="106">
        <v>20.6</v>
      </c>
      <c r="F9" s="107"/>
    </row>
    <row r="10" spans="1:6" ht="20" customHeight="1" x14ac:dyDescent="0.2">
      <c r="A10" s="104"/>
      <c r="B10" s="93" t="s">
        <v>204</v>
      </c>
      <c r="C10" s="105">
        <v>3977</v>
      </c>
      <c r="D10" s="26">
        <f t="shared" si="0"/>
        <v>35.680961780010769</v>
      </c>
      <c r="E10" s="106">
        <v>18.8</v>
      </c>
      <c r="F10" s="107"/>
    </row>
    <row r="11" spans="1:6" ht="20" customHeight="1" x14ac:dyDescent="0.2">
      <c r="A11" s="104"/>
      <c r="B11" s="93" t="s">
        <v>205</v>
      </c>
      <c r="C11" s="105">
        <v>1308</v>
      </c>
      <c r="D11" s="26">
        <f t="shared" si="0"/>
        <v>11.735151623900951</v>
      </c>
      <c r="E11" s="106">
        <v>22.7</v>
      </c>
      <c r="F11" s="107"/>
    </row>
    <row r="12" spans="1:6" ht="20" customHeight="1" x14ac:dyDescent="0.2">
      <c r="A12" s="104"/>
      <c r="B12" s="93" t="s">
        <v>206</v>
      </c>
      <c r="C12" s="105">
        <v>117</v>
      </c>
      <c r="D12" s="26">
        <f t="shared" si="0"/>
        <v>1.0497039296608648</v>
      </c>
      <c r="E12" s="106">
        <v>21</v>
      </c>
      <c r="F12" s="107"/>
    </row>
    <row r="13" spans="1:6" ht="20" customHeight="1" x14ac:dyDescent="0.2">
      <c r="A13" s="104"/>
      <c r="B13" s="97" t="s">
        <v>194</v>
      </c>
      <c r="C13" s="108">
        <f>SUM(C7:C12)</f>
        <v>11146</v>
      </c>
      <c r="D13" s="47">
        <f>(C13/$C$13)*100</f>
        <v>100</v>
      </c>
      <c r="E13" s="100" t="s">
        <v>196</v>
      </c>
      <c r="F13" s="92"/>
    </row>
    <row r="14" spans="1:6" ht="20" customHeight="1" x14ac:dyDescent="0.2">
      <c r="A14" s="104"/>
      <c r="B14" s="93" t="s">
        <v>195</v>
      </c>
      <c r="C14" s="105">
        <v>33961</v>
      </c>
      <c r="D14" s="249"/>
      <c r="E14" s="249"/>
      <c r="F14" s="104"/>
    </row>
    <row r="15" spans="1:6" ht="20" customHeight="1" x14ac:dyDescent="0.2">
      <c r="A15" s="104"/>
      <c r="B15" s="28" t="s">
        <v>89</v>
      </c>
      <c r="C15" s="29">
        <f>SUM(C13:C14)</f>
        <v>45107</v>
      </c>
      <c r="D15" s="249"/>
      <c r="E15" s="249"/>
      <c r="F15" s="104"/>
    </row>
    <row r="16" spans="1:6" ht="20" customHeight="1" x14ac:dyDescent="0.2">
      <c r="A16" s="85"/>
      <c r="B16" s="92" t="s">
        <v>90</v>
      </c>
      <c r="C16" s="34"/>
      <c r="D16" s="34"/>
      <c r="E16" s="34"/>
      <c r="F16" s="34"/>
    </row>
    <row r="17" ht="20" hidden="1" customHeight="1" x14ac:dyDescent="0.2"/>
    <row r="18" ht="20" hidden="1" customHeight="1" x14ac:dyDescent="0.2"/>
    <row r="19" ht="20" hidden="1" customHeight="1" x14ac:dyDescent="0.2"/>
    <row r="20" ht="20" hidden="1" customHeight="1" x14ac:dyDescent="0.2"/>
    <row r="21" ht="20" hidden="1" customHeight="1" x14ac:dyDescent="0.2"/>
    <row r="22" ht="20" hidden="1" customHeight="1" x14ac:dyDescent="0.2"/>
    <row r="23" ht="20" hidden="1" customHeight="1" x14ac:dyDescent="0.2"/>
    <row r="24" ht="20" hidden="1" customHeight="1" x14ac:dyDescent="0.2"/>
    <row r="25" ht="20" hidden="1" customHeight="1" x14ac:dyDescent="0.2"/>
    <row r="26" ht="20" hidden="1" customHeight="1" x14ac:dyDescent="0.2"/>
    <row r="27" ht="20" hidden="1" customHeight="1" x14ac:dyDescent="0.2"/>
    <row r="28" ht="20" hidden="1" customHeight="1" x14ac:dyDescent="0.2"/>
    <row r="29" ht="20" hidden="1" customHeight="1" x14ac:dyDescent="0.2"/>
    <row r="30" ht="20" hidden="1" customHeight="1" x14ac:dyDescent="0.2"/>
    <row r="31" ht="20" hidden="1" customHeight="1" x14ac:dyDescent="0.2"/>
    <row r="32" ht="20" hidden="1" customHeight="1" x14ac:dyDescent="0.2"/>
    <row r="33" ht="20" hidden="1" customHeight="1" x14ac:dyDescent="0.2"/>
    <row r="34" ht="20" hidden="1" customHeight="1" x14ac:dyDescent="0.2"/>
    <row r="35" ht="20" hidden="1" customHeight="1" x14ac:dyDescent="0.2"/>
    <row r="36" ht="20" hidden="1" customHeight="1" x14ac:dyDescent="0.2"/>
    <row r="37" ht="20" hidden="1" customHeight="1" x14ac:dyDescent="0.2"/>
    <row r="38" ht="20" hidden="1" customHeight="1" x14ac:dyDescent="0.2"/>
    <row r="39" ht="20" hidden="1" customHeight="1" x14ac:dyDescent="0.2"/>
    <row r="40" ht="20" hidden="1" customHeight="1" x14ac:dyDescent="0.2"/>
    <row r="41" ht="20" hidden="1" customHeight="1" x14ac:dyDescent="0.2"/>
    <row r="42" ht="20" hidden="1" customHeight="1" x14ac:dyDescent="0.2"/>
    <row r="43" ht="20" hidden="1" customHeight="1" x14ac:dyDescent="0.2"/>
    <row r="44" ht="20" hidden="1" customHeight="1" x14ac:dyDescent="0.2"/>
    <row r="45" ht="20" hidden="1" customHeight="1" x14ac:dyDescent="0.2"/>
    <row r="46" ht="20" hidden="1" customHeight="1" x14ac:dyDescent="0.2"/>
    <row r="47" ht="20" hidden="1" customHeight="1" x14ac:dyDescent="0.2"/>
    <row r="48" ht="20" hidden="1" customHeight="1" x14ac:dyDescent="0.2"/>
    <row r="49" ht="20" hidden="1" customHeight="1" x14ac:dyDescent="0.2"/>
    <row r="50" ht="20" hidden="1" customHeight="1" x14ac:dyDescent="0.2"/>
    <row r="51" ht="20" hidden="1" customHeight="1" x14ac:dyDescent="0.2"/>
    <row r="52" ht="20" hidden="1" customHeight="1" x14ac:dyDescent="0.2"/>
    <row r="53" ht="20" hidden="1" customHeight="1" x14ac:dyDescent="0.2"/>
    <row r="54" ht="20" hidden="1" customHeight="1" x14ac:dyDescent="0.2"/>
    <row r="55" ht="20" hidden="1" customHeight="1" x14ac:dyDescent="0.2"/>
    <row r="56" ht="20" hidden="1" customHeight="1" x14ac:dyDescent="0.2"/>
    <row r="57" ht="20" hidden="1" customHeight="1" x14ac:dyDescent="0.2"/>
    <row r="58" ht="20" hidden="1" customHeight="1" x14ac:dyDescent="0.2"/>
    <row r="59" ht="20" hidden="1" customHeight="1" x14ac:dyDescent="0.2"/>
    <row r="60" ht="20" hidden="1" customHeight="1" x14ac:dyDescent="0.2"/>
    <row r="61" ht="20" hidden="1" customHeight="1" x14ac:dyDescent="0.2"/>
    <row r="62" ht="20" hidden="1" customHeight="1" x14ac:dyDescent="0.2"/>
    <row r="63" ht="20" hidden="1" customHeight="1" x14ac:dyDescent="0.2"/>
    <row r="64" ht="20" hidden="1" customHeight="1" x14ac:dyDescent="0.2"/>
    <row r="65" ht="20" hidden="1" customHeight="1" x14ac:dyDescent="0.2"/>
    <row r="66" ht="20" hidden="1" customHeight="1" x14ac:dyDescent="0.2"/>
    <row r="67" ht="20" hidden="1" customHeight="1" x14ac:dyDescent="0.2"/>
    <row r="68" ht="20" hidden="1" customHeight="1" x14ac:dyDescent="0.2"/>
    <row r="69" ht="20" hidden="1" customHeight="1" x14ac:dyDescent="0.2"/>
    <row r="70" ht="20" hidden="1" customHeight="1" x14ac:dyDescent="0.2"/>
    <row r="71" ht="20" hidden="1" customHeight="1" x14ac:dyDescent="0.2"/>
    <row r="72" ht="20" hidden="1" customHeight="1" x14ac:dyDescent="0.2"/>
    <row r="73" ht="20" hidden="1" customHeight="1" x14ac:dyDescent="0.2"/>
    <row r="74" ht="20" hidden="1" customHeight="1" x14ac:dyDescent="0.2"/>
    <row r="75" ht="20" hidden="1" customHeight="1" x14ac:dyDescent="0.2"/>
    <row r="76" ht="20" hidden="1" customHeight="1" x14ac:dyDescent="0.2"/>
    <row r="77" ht="20" hidden="1" customHeight="1" x14ac:dyDescent="0.2"/>
    <row r="78" ht="20" hidden="1" customHeight="1" x14ac:dyDescent="0.2"/>
    <row r="79" ht="20" hidden="1" customHeight="1" x14ac:dyDescent="0.2"/>
    <row r="80" ht="20" hidden="1" customHeight="1" x14ac:dyDescent="0.2"/>
    <row r="81" ht="20" hidden="1" customHeight="1" x14ac:dyDescent="0.2"/>
    <row r="82" ht="20" hidden="1" customHeight="1" x14ac:dyDescent="0.2"/>
    <row r="83" ht="20" hidden="1" customHeight="1" x14ac:dyDescent="0.2"/>
    <row r="84" ht="20" hidden="1" customHeight="1" x14ac:dyDescent="0.2"/>
    <row r="85" ht="20" hidden="1" customHeight="1" x14ac:dyDescent="0.2"/>
    <row r="86" ht="20" hidden="1" customHeight="1" x14ac:dyDescent="0.2"/>
    <row r="87" ht="20" hidden="1" customHeight="1" x14ac:dyDescent="0.2"/>
    <row r="88" ht="20" hidden="1" customHeight="1" x14ac:dyDescent="0.2"/>
    <row r="89" ht="20" hidden="1" customHeight="1" x14ac:dyDescent="0.2"/>
  </sheetData>
  <sheetProtection algorithmName="SHA-512" hashValue="fnWmwKXA8gs1HoWwDMJ/CWW3tVygrcZt/URXkbCw6CqbZCgwZZ6fL0VV73Slm6RZ8DVZVd1gT7ljX1cDEy65qA==" saltValue="VZXuDS7Jw/utZC1kF6SWwQ==" spinCount="100000" sheet="1" formatCells="0" formatColumns="0" formatRows="0" insertColumns="0" insertRows="0" insertHyperlinks="0" deleteColumns="0" deleteRows="0" sort="0" autoFilter="0" pivotTables="0"/>
  <mergeCells count="6">
    <mergeCell ref="D14:E15"/>
    <mergeCell ref="B3:B6"/>
    <mergeCell ref="C5:D5"/>
    <mergeCell ref="C3:E3"/>
    <mergeCell ref="C4:E4"/>
    <mergeCell ref="E5:E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7FB16-2EDD-354E-8E31-326A48B9602E}">
  <dimension ref="A1:E89"/>
  <sheetViews>
    <sheetView showGridLines="0" workbookViewId="0">
      <selection activeCell="A13" sqref="A13"/>
    </sheetView>
  </sheetViews>
  <sheetFormatPr baseColWidth="10" defaultColWidth="0" defaultRowHeight="16" zeroHeight="1" x14ac:dyDescent="0.2"/>
  <cols>
    <col min="1" max="1" width="5.83203125" customWidth="1"/>
    <col min="2" max="2" width="40.83203125" customWidth="1"/>
    <col min="3" max="4" width="20.83203125" customWidth="1"/>
    <col min="5" max="5" width="115.83203125" customWidth="1"/>
    <col min="6" max="16384" width="10.83203125" hidden="1"/>
  </cols>
  <sheetData>
    <row r="1" spans="1:5" ht="100" customHeight="1" x14ac:dyDescent="0.2">
      <c r="A1" s="17"/>
      <c r="B1" s="18" t="s">
        <v>189</v>
      </c>
      <c r="C1" s="18"/>
      <c r="D1" s="18"/>
      <c r="E1" s="18"/>
    </row>
    <row r="2" spans="1:5" ht="20" customHeight="1" x14ac:dyDescent="0.2">
      <c r="A2" s="19"/>
      <c r="B2" s="19"/>
      <c r="C2" s="4"/>
      <c r="D2" s="4"/>
      <c r="E2" s="4"/>
    </row>
    <row r="3" spans="1:5" ht="50" customHeight="1" x14ac:dyDescent="0.2">
      <c r="A3" s="54"/>
      <c r="B3" s="223" t="s">
        <v>190</v>
      </c>
      <c r="C3" s="235" t="s">
        <v>2</v>
      </c>
      <c r="D3" s="236"/>
      <c r="E3" s="21"/>
    </row>
    <row r="4" spans="1:5" ht="25" customHeight="1" x14ac:dyDescent="0.2">
      <c r="A4" s="54"/>
      <c r="B4" s="223"/>
      <c r="C4" s="223" t="s">
        <v>94</v>
      </c>
      <c r="D4" s="223"/>
      <c r="E4" s="21"/>
    </row>
    <row r="5" spans="1:5" ht="25" customHeight="1" x14ac:dyDescent="0.2">
      <c r="A5" s="54"/>
      <c r="B5" s="223"/>
      <c r="C5" s="223" t="s">
        <v>4</v>
      </c>
      <c r="D5" s="223"/>
      <c r="E5" s="54"/>
    </row>
    <row r="6" spans="1:5" ht="25" customHeight="1" x14ac:dyDescent="0.2">
      <c r="A6" s="54"/>
      <c r="B6" s="223"/>
      <c r="C6" s="22" t="s">
        <v>165</v>
      </c>
      <c r="D6" s="22" t="s">
        <v>6</v>
      </c>
      <c r="E6" s="54"/>
    </row>
    <row r="7" spans="1:5" ht="20" customHeight="1" x14ac:dyDescent="0.2">
      <c r="A7" s="56"/>
      <c r="B7" s="93" t="s">
        <v>191</v>
      </c>
      <c r="C7" s="94">
        <v>5812</v>
      </c>
      <c r="D7" s="95">
        <f>(C7/$C$10)*100</f>
        <v>61.606953572185709</v>
      </c>
      <c r="E7" s="56"/>
    </row>
    <row r="8" spans="1:5" ht="20" customHeight="1" x14ac:dyDescent="0.2">
      <c r="A8" s="56"/>
      <c r="B8" s="93" t="s">
        <v>192</v>
      </c>
      <c r="C8" s="94">
        <v>1632</v>
      </c>
      <c r="D8" s="95">
        <f>(C8/$C$10)*100</f>
        <v>17.299130803476785</v>
      </c>
      <c r="E8" s="56"/>
    </row>
    <row r="9" spans="1:5" ht="20" customHeight="1" x14ac:dyDescent="0.2">
      <c r="A9" s="56"/>
      <c r="B9" s="93" t="s">
        <v>193</v>
      </c>
      <c r="C9" s="94">
        <v>1990</v>
      </c>
      <c r="D9" s="95">
        <f>(C9/$C$10)*100</f>
        <v>21.093915624337502</v>
      </c>
      <c r="E9" s="96"/>
    </row>
    <row r="10" spans="1:5" ht="20" customHeight="1" x14ac:dyDescent="0.2">
      <c r="A10" s="56"/>
      <c r="B10" s="97" t="s">
        <v>194</v>
      </c>
      <c r="C10" s="98">
        <f>SUM(C7:C9)</f>
        <v>9434</v>
      </c>
      <c r="D10" s="99">
        <f>(C10/$C$10)*100</f>
        <v>100</v>
      </c>
      <c r="E10" s="96"/>
    </row>
    <row r="11" spans="1:5" ht="20" customHeight="1" x14ac:dyDescent="0.2">
      <c r="A11" s="56"/>
      <c r="B11" s="93" t="s">
        <v>195</v>
      </c>
      <c r="C11" s="94">
        <v>35673</v>
      </c>
      <c r="D11" s="100" t="s">
        <v>196</v>
      </c>
      <c r="E11" s="56"/>
    </row>
    <row r="12" spans="1:5" ht="20" customHeight="1" x14ac:dyDescent="0.2">
      <c r="A12" s="56"/>
      <c r="B12" s="28" t="s">
        <v>89</v>
      </c>
      <c r="C12" s="101">
        <f>SUM(C10:C11)</f>
        <v>45107</v>
      </c>
      <c r="D12" s="102"/>
      <c r="E12" s="56"/>
    </row>
    <row r="13" spans="1:5" ht="20" customHeight="1" x14ac:dyDescent="0.2">
      <c r="A13" s="19"/>
      <c r="B13" s="32" t="s">
        <v>90</v>
      </c>
      <c r="C13" s="36"/>
      <c r="D13" s="36"/>
      <c r="E13" s="36"/>
    </row>
    <row r="14" spans="1:5" ht="20" hidden="1" customHeight="1" x14ac:dyDescent="0.2"/>
    <row r="15" spans="1:5" ht="20" hidden="1" customHeight="1" x14ac:dyDescent="0.2"/>
    <row r="16" spans="1:5" ht="20" hidden="1" customHeight="1" x14ac:dyDescent="0.2"/>
    <row r="17" ht="20" hidden="1" customHeight="1" x14ac:dyDescent="0.2"/>
    <row r="18" ht="20" hidden="1" customHeight="1" x14ac:dyDescent="0.2"/>
    <row r="19" ht="20" hidden="1" customHeight="1" x14ac:dyDescent="0.2"/>
    <row r="20" ht="20" hidden="1" customHeight="1" x14ac:dyDescent="0.2"/>
    <row r="21" ht="20" hidden="1" customHeight="1" x14ac:dyDescent="0.2"/>
    <row r="22" ht="20" hidden="1" customHeight="1" x14ac:dyDescent="0.2"/>
    <row r="23" ht="20" hidden="1" customHeight="1" x14ac:dyDescent="0.2"/>
    <row r="24" ht="20" hidden="1" customHeight="1" x14ac:dyDescent="0.2"/>
    <row r="25" ht="20" hidden="1" customHeight="1" x14ac:dyDescent="0.2"/>
    <row r="26" ht="20" hidden="1" customHeight="1" x14ac:dyDescent="0.2"/>
    <row r="27" ht="20" hidden="1" customHeight="1" x14ac:dyDescent="0.2"/>
    <row r="28" ht="20" hidden="1" customHeight="1" x14ac:dyDescent="0.2"/>
    <row r="29" ht="20" hidden="1" customHeight="1" x14ac:dyDescent="0.2"/>
    <row r="30" ht="20" hidden="1" customHeight="1" x14ac:dyDescent="0.2"/>
    <row r="31" ht="20" hidden="1" customHeight="1" x14ac:dyDescent="0.2"/>
    <row r="32" ht="20" hidden="1" customHeight="1" x14ac:dyDescent="0.2"/>
    <row r="33" ht="20" hidden="1" customHeight="1" x14ac:dyDescent="0.2"/>
    <row r="34" ht="20" hidden="1" customHeight="1" x14ac:dyDescent="0.2"/>
    <row r="35" ht="20" hidden="1" customHeight="1" x14ac:dyDescent="0.2"/>
    <row r="36" ht="20" hidden="1" customHeight="1" x14ac:dyDescent="0.2"/>
    <row r="37" ht="20" hidden="1" customHeight="1" x14ac:dyDescent="0.2"/>
    <row r="38" ht="20" hidden="1" customHeight="1" x14ac:dyDescent="0.2"/>
    <row r="39" ht="20" hidden="1" customHeight="1" x14ac:dyDescent="0.2"/>
    <row r="40" ht="20" hidden="1" customHeight="1" x14ac:dyDescent="0.2"/>
    <row r="41" ht="20" hidden="1" customHeight="1" x14ac:dyDescent="0.2"/>
    <row r="42" ht="20" hidden="1" customHeight="1" x14ac:dyDescent="0.2"/>
    <row r="43" ht="20" hidden="1" customHeight="1" x14ac:dyDescent="0.2"/>
    <row r="44" ht="20" hidden="1" customHeight="1" x14ac:dyDescent="0.2"/>
    <row r="45" ht="20" hidden="1" customHeight="1" x14ac:dyDescent="0.2"/>
    <row r="46" ht="20" hidden="1" customHeight="1" x14ac:dyDescent="0.2"/>
    <row r="47" ht="20" hidden="1" customHeight="1" x14ac:dyDescent="0.2"/>
    <row r="48" ht="20" hidden="1" customHeight="1" x14ac:dyDescent="0.2"/>
    <row r="49" ht="20" hidden="1" customHeight="1" x14ac:dyDescent="0.2"/>
    <row r="50" ht="20" hidden="1" customHeight="1" x14ac:dyDescent="0.2"/>
    <row r="51" ht="20" hidden="1" customHeight="1" x14ac:dyDescent="0.2"/>
    <row r="52" ht="20" hidden="1" customHeight="1" x14ac:dyDescent="0.2"/>
    <row r="53" ht="20" hidden="1" customHeight="1" x14ac:dyDescent="0.2"/>
    <row r="54" ht="20" hidden="1" customHeight="1" x14ac:dyDescent="0.2"/>
    <row r="55" ht="20" hidden="1" customHeight="1" x14ac:dyDescent="0.2"/>
    <row r="56" ht="20" hidden="1" customHeight="1" x14ac:dyDescent="0.2"/>
    <row r="57" ht="20" hidden="1" customHeight="1" x14ac:dyDescent="0.2"/>
    <row r="58" ht="20" hidden="1" customHeight="1" x14ac:dyDescent="0.2"/>
    <row r="59" ht="20" hidden="1" customHeight="1" x14ac:dyDescent="0.2"/>
    <row r="60" ht="20" hidden="1" customHeight="1" x14ac:dyDescent="0.2"/>
    <row r="61" ht="20" hidden="1" customHeight="1" x14ac:dyDescent="0.2"/>
    <row r="62" ht="20" hidden="1" customHeight="1" x14ac:dyDescent="0.2"/>
    <row r="63" ht="20" hidden="1" customHeight="1" x14ac:dyDescent="0.2"/>
    <row r="64" ht="20" hidden="1" customHeight="1" x14ac:dyDescent="0.2"/>
    <row r="65" ht="20" hidden="1" customHeight="1" x14ac:dyDescent="0.2"/>
    <row r="66" ht="20" hidden="1" customHeight="1" x14ac:dyDescent="0.2"/>
    <row r="67" ht="20" hidden="1" customHeight="1" x14ac:dyDescent="0.2"/>
    <row r="68" ht="20" hidden="1" customHeight="1" x14ac:dyDescent="0.2"/>
    <row r="69" ht="20" hidden="1" customHeight="1" x14ac:dyDescent="0.2"/>
    <row r="70" ht="20" hidden="1" customHeight="1" x14ac:dyDescent="0.2"/>
    <row r="71" ht="20" hidden="1" customHeight="1" x14ac:dyDescent="0.2"/>
    <row r="72" ht="20" hidden="1" customHeight="1" x14ac:dyDescent="0.2"/>
    <row r="73" ht="20" hidden="1" customHeight="1" x14ac:dyDescent="0.2"/>
    <row r="74" ht="20" hidden="1" customHeight="1" x14ac:dyDescent="0.2"/>
    <row r="75" ht="20" hidden="1" customHeight="1" x14ac:dyDescent="0.2"/>
    <row r="76" ht="20" hidden="1" customHeight="1" x14ac:dyDescent="0.2"/>
    <row r="77" ht="20" hidden="1" customHeight="1" x14ac:dyDescent="0.2"/>
    <row r="78" ht="20" hidden="1" customHeight="1" x14ac:dyDescent="0.2"/>
    <row r="79" ht="20" hidden="1" customHeight="1" x14ac:dyDescent="0.2"/>
    <row r="80" ht="20" hidden="1" customHeight="1" x14ac:dyDescent="0.2"/>
    <row r="81" ht="20" hidden="1" customHeight="1" x14ac:dyDescent="0.2"/>
    <row r="82" ht="20" hidden="1" customHeight="1" x14ac:dyDescent="0.2"/>
    <row r="83" ht="20" hidden="1" customHeight="1" x14ac:dyDescent="0.2"/>
    <row r="84" ht="20" hidden="1" customHeight="1" x14ac:dyDescent="0.2"/>
    <row r="85" ht="20" hidden="1" customHeight="1" x14ac:dyDescent="0.2"/>
    <row r="86" ht="20" hidden="1" customHeight="1" x14ac:dyDescent="0.2"/>
    <row r="87" ht="20" hidden="1" customHeight="1" x14ac:dyDescent="0.2"/>
    <row r="88" ht="20" hidden="1" customHeight="1" x14ac:dyDescent="0.2"/>
    <row r="89" ht="20" hidden="1" customHeight="1" x14ac:dyDescent="0.2"/>
  </sheetData>
  <sheetProtection algorithmName="SHA-512" hashValue="TJtMucF7nNY7K4y5o5MjYZEY5YA8zc8PggUkzmEJdixOdBHoDxN6X9AzY93WSj/HUmQq/1N6hWra3SvoMFewhQ==" saltValue="5+TV1bn49RZv0NFJWj/p0A==" spinCount="100000" sheet="1" formatCells="0" formatColumns="0" formatRows="0" insertColumns="0" insertRows="0" insertHyperlinks="0" deleteColumns="0" deleteRows="0" sort="0" autoFilter="0" pivotTables="0"/>
  <mergeCells count="4">
    <mergeCell ref="B3:B6"/>
    <mergeCell ref="C3:D3"/>
    <mergeCell ref="C4:D4"/>
    <mergeCell ref="C5:D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0F694-F807-644A-8BA7-60C0C65513CD}">
  <dimension ref="A1:I89"/>
  <sheetViews>
    <sheetView showGridLines="0" workbookViewId="0">
      <selection activeCell="A19" sqref="A19"/>
    </sheetView>
  </sheetViews>
  <sheetFormatPr baseColWidth="10" defaultColWidth="0" defaultRowHeight="16" zeroHeight="1" x14ac:dyDescent="0.2"/>
  <cols>
    <col min="1" max="1" width="5.83203125" customWidth="1"/>
    <col min="2" max="2" width="40.83203125" customWidth="1"/>
    <col min="3" max="8" width="10.83203125" customWidth="1"/>
    <col min="9" max="9" width="95.83203125" customWidth="1"/>
    <col min="10" max="16384" width="10.83203125" hidden="1"/>
  </cols>
  <sheetData>
    <row r="1" spans="1:9" ht="100" customHeight="1" x14ac:dyDescent="0.2">
      <c r="A1" s="17"/>
      <c r="B1" s="18" t="s">
        <v>178</v>
      </c>
      <c r="C1" s="18"/>
      <c r="D1" s="18"/>
      <c r="E1" s="18"/>
      <c r="F1" s="18"/>
      <c r="G1" s="18"/>
      <c r="H1" s="18"/>
      <c r="I1" s="18"/>
    </row>
    <row r="2" spans="1:9" ht="20" customHeight="1" x14ac:dyDescent="0.2">
      <c r="A2" s="19"/>
      <c r="B2" s="19"/>
      <c r="C2" s="4"/>
      <c r="D2" s="4"/>
      <c r="E2" s="4"/>
      <c r="F2" s="4"/>
      <c r="G2" s="4"/>
      <c r="H2" s="19"/>
      <c r="I2" s="19"/>
    </row>
    <row r="3" spans="1:9" ht="50" customHeight="1" x14ac:dyDescent="0.2">
      <c r="A3" s="54"/>
      <c r="B3" s="223" t="s">
        <v>179</v>
      </c>
      <c r="C3" s="218" t="s">
        <v>2</v>
      </c>
      <c r="D3" s="219"/>
      <c r="E3" s="219"/>
      <c r="F3" s="219"/>
      <c r="G3" s="219"/>
      <c r="H3" s="224"/>
      <c r="I3" s="54"/>
    </row>
    <row r="4" spans="1:9" ht="25" customHeight="1" x14ac:dyDescent="0.2">
      <c r="A4" s="54"/>
      <c r="B4" s="223"/>
      <c r="C4" s="223" t="s">
        <v>94</v>
      </c>
      <c r="D4" s="223"/>
      <c r="E4" s="223"/>
      <c r="F4" s="223"/>
      <c r="G4" s="223"/>
      <c r="H4" s="223"/>
      <c r="I4" s="54"/>
    </row>
    <row r="5" spans="1:9" ht="25" customHeight="1" x14ac:dyDescent="0.2">
      <c r="A5" s="54"/>
      <c r="B5" s="223"/>
      <c r="C5" s="223" t="s">
        <v>4</v>
      </c>
      <c r="D5" s="223"/>
      <c r="E5" s="223"/>
      <c r="F5" s="223"/>
      <c r="G5" s="223"/>
      <c r="H5" s="223"/>
      <c r="I5" s="54"/>
    </row>
    <row r="6" spans="1:9" ht="25" customHeight="1" x14ac:dyDescent="0.2">
      <c r="A6" s="54"/>
      <c r="B6" s="223"/>
      <c r="C6" s="223" t="s">
        <v>169</v>
      </c>
      <c r="D6" s="223"/>
      <c r="E6" s="223" t="s">
        <v>170</v>
      </c>
      <c r="F6" s="223"/>
      <c r="G6" s="223" t="s">
        <v>89</v>
      </c>
      <c r="H6" s="223" t="s">
        <v>6</v>
      </c>
      <c r="I6" s="54"/>
    </row>
    <row r="7" spans="1:9" ht="20" customHeight="1" x14ac:dyDescent="0.2">
      <c r="A7" s="56"/>
      <c r="B7" s="223"/>
      <c r="C7" s="22" t="s">
        <v>5</v>
      </c>
      <c r="D7" s="22" t="s">
        <v>6</v>
      </c>
      <c r="E7" s="22" t="s">
        <v>5</v>
      </c>
      <c r="F7" s="22" t="s">
        <v>6</v>
      </c>
      <c r="G7" s="223"/>
      <c r="H7" s="223"/>
      <c r="I7" s="56"/>
    </row>
    <row r="8" spans="1:9" ht="20" customHeight="1" x14ac:dyDescent="0.2">
      <c r="A8" s="56"/>
      <c r="B8" s="86" t="s">
        <v>180</v>
      </c>
      <c r="C8" s="87">
        <v>436</v>
      </c>
      <c r="D8" s="88">
        <f t="shared" ref="D8:D17" si="0">(C8/$C$18)*100</f>
        <v>2.3762807935469805</v>
      </c>
      <c r="E8" s="87">
        <v>337</v>
      </c>
      <c r="F8" s="88">
        <f t="shared" ref="F8:F17" si="1">(E8/$E$18)*100</f>
        <v>1.259389364326021</v>
      </c>
      <c r="G8" s="87">
        <f t="shared" ref="G8:G17" si="2">E8+C8</f>
        <v>773</v>
      </c>
      <c r="H8" s="88">
        <f>(G8/$G$18)*100</f>
        <v>1.7137029729310309</v>
      </c>
      <c r="I8" s="56"/>
    </row>
    <row r="9" spans="1:9" ht="20" customHeight="1" x14ac:dyDescent="0.2">
      <c r="A9" s="56"/>
      <c r="B9" s="86" t="s">
        <v>181</v>
      </c>
      <c r="C9" s="87">
        <v>35</v>
      </c>
      <c r="D9" s="88">
        <f t="shared" si="0"/>
        <v>0.19075648572051451</v>
      </c>
      <c r="E9" s="87">
        <v>26</v>
      </c>
      <c r="F9" s="88">
        <f t="shared" si="1"/>
        <v>9.7163571134945254E-2</v>
      </c>
      <c r="G9" s="87">
        <f t="shared" si="2"/>
        <v>61</v>
      </c>
      <c r="H9" s="88">
        <f t="shared" ref="H9:H17" si="3">(G9/$G$18)*100</f>
        <v>0.13523399915755871</v>
      </c>
      <c r="I9" s="56"/>
    </row>
    <row r="10" spans="1:9" ht="20" customHeight="1" x14ac:dyDescent="0.2">
      <c r="A10" s="56"/>
      <c r="B10" s="86" t="s">
        <v>182</v>
      </c>
      <c r="C10" s="87">
        <v>8569</v>
      </c>
      <c r="D10" s="88">
        <f t="shared" si="0"/>
        <v>46.702637889688248</v>
      </c>
      <c r="E10" s="87">
        <v>11358</v>
      </c>
      <c r="F10" s="88">
        <f t="shared" si="1"/>
        <v>42.445532344258005</v>
      </c>
      <c r="G10" s="87">
        <f t="shared" si="2"/>
        <v>19927</v>
      </c>
      <c r="H10" s="88">
        <f t="shared" si="3"/>
        <v>44.177178708404462</v>
      </c>
      <c r="I10" s="56"/>
    </row>
    <row r="11" spans="1:9" ht="20" customHeight="1" x14ac:dyDescent="0.2">
      <c r="A11" s="56"/>
      <c r="B11" s="86" t="s">
        <v>183</v>
      </c>
      <c r="C11" s="87">
        <v>709</v>
      </c>
      <c r="D11" s="88">
        <f t="shared" si="0"/>
        <v>3.8641813821669939</v>
      </c>
      <c r="E11" s="87">
        <v>792</v>
      </c>
      <c r="F11" s="88">
        <f t="shared" si="1"/>
        <v>2.9597518591875631</v>
      </c>
      <c r="G11" s="87">
        <f t="shared" si="2"/>
        <v>1501</v>
      </c>
      <c r="H11" s="88">
        <f t="shared" si="3"/>
        <v>3.3276431595982885</v>
      </c>
      <c r="I11" s="56"/>
    </row>
    <row r="12" spans="1:9" ht="20" customHeight="1" x14ac:dyDescent="0.2">
      <c r="A12" s="56"/>
      <c r="B12" s="86" t="s">
        <v>184</v>
      </c>
      <c r="C12" s="87">
        <v>1836</v>
      </c>
      <c r="D12" s="88">
        <f t="shared" si="0"/>
        <v>10.00654022236756</v>
      </c>
      <c r="E12" s="87">
        <v>2977</v>
      </c>
      <c r="F12" s="88">
        <f t="shared" si="1"/>
        <v>11.125228894951231</v>
      </c>
      <c r="G12" s="87">
        <f t="shared" si="2"/>
        <v>4813</v>
      </c>
      <c r="H12" s="88">
        <f t="shared" si="3"/>
        <v>10.670184228611967</v>
      </c>
      <c r="I12" s="56"/>
    </row>
    <row r="13" spans="1:9" ht="20" customHeight="1" x14ac:dyDescent="0.2">
      <c r="A13" s="56"/>
      <c r="B13" s="86" t="s">
        <v>185</v>
      </c>
      <c r="C13" s="87">
        <v>1587</v>
      </c>
      <c r="D13" s="88">
        <f t="shared" si="0"/>
        <v>8.649444081098757</v>
      </c>
      <c r="E13" s="87">
        <v>2242</v>
      </c>
      <c r="F13" s="88">
        <f t="shared" si="1"/>
        <v>8.3784894801748937</v>
      </c>
      <c r="G13" s="87">
        <f t="shared" si="2"/>
        <v>3829</v>
      </c>
      <c r="H13" s="88">
        <f t="shared" si="3"/>
        <v>8.4887046356441349</v>
      </c>
      <c r="I13" s="56"/>
    </row>
    <row r="14" spans="1:9" ht="20" customHeight="1" x14ac:dyDescent="0.2">
      <c r="A14" s="56"/>
      <c r="B14" s="86" t="s">
        <v>186</v>
      </c>
      <c r="C14" s="87">
        <v>3894</v>
      </c>
      <c r="D14" s="88">
        <f t="shared" si="0"/>
        <v>21.223021582733814</v>
      </c>
      <c r="E14" s="87">
        <v>6743</v>
      </c>
      <c r="F14" s="88">
        <f t="shared" si="1"/>
        <v>25.198998467805222</v>
      </c>
      <c r="G14" s="87">
        <f t="shared" si="2"/>
        <v>10637</v>
      </c>
      <c r="H14" s="88">
        <f t="shared" si="3"/>
        <v>23.58170572195003</v>
      </c>
      <c r="I14" s="56"/>
    </row>
    <row r="15" spans="1:9" ht="20" customHeight="1" x14ac:dyDescent="0.2">
      <c r="A15" s="56"/>
      <c r="B15" s="86" t="s">
        <v>187</v>
      </c>
      <c r="C15" s="87">
        <v>302</v>
      </c>
      <c r="D15" s="88">
        <f t="shared" si="0"/>
        <v>1.6459559625027251</v>
      </c>
      <c r="E15" s="87">
        <v>589</v>
      </c>
      <c r="F15" s="88">
        <f t="shared" si="1"/>
        <v>2.2011285922493369</v>
      </c>
      <c r="G15" s="87">
        <f t="shared" si="2"/>
        <v>891</v>
      </c>
      <c r="H15" s="88">
        <f t="shared" si="3"/>
        <v>1.9753031680227013</v>
      </c>
      <c r="I15" s="56"/>
    </row>
    <row r="16" spans="1:9" ht="20" customHeight="1" x14ac:dyDescent="0.2">
      <c r="A16" s="56"/>
      <c r="B16" s="86" t="s">
        <v>188</v>
      </c>
      <c r="C16" s="87">
        <v>613</v>
      </c>
      <c r="D16" s="88">
        <f t="shared" si="0"/>
        <v>3.3409635927621544</v>
      </c>
      <c r="E16" s="87">
        <v>1083</v>
      </c>
      <c r="F16" s="88">
        <f t="shared" si="1"/>
        <v>4.0472364438132962</v>
      </c>
      <c r="G16" s="87">
        <f t="shared" si="2"/>
        <v>1696</v>
      </c>
      <c r="H16" s="88">
        <f t="shared" si="3"/>
        <v>3.7599485667413042</v>
      </c>
      <c r="I16" s="56"/>
    </row>
    <row r="17" spans="1:9" ht="20" customHeight="1" x14ac:dyDescent="0.2">
      <c r="A17" s="56"/>
      <c r="B17" s="86" t="s">
        <v>177</v>
      </c>
      <c r="C17" s="87">
        <v>367</v>
      </c>
      <c r="D17" s="88">
        <f t="shared" si="0"/>
        <v>2.000218007412252</v>
      </c>
      <c r="E17" s="87">
        <v>612</v>
      </c>
      <c r="F17" s="88">
        <f t="shared" si="1"/>
        <v>2.2870809820994804</v>
      </c>
      <c r="G17" s="87">
        <f t="shared" si="2"/>
        <v>979</v>
      </c>
      <c r="H17" s="88">
        <f t="shared" si="3"/>
        <v>2.1703948389385239</v>
      </c>
      <c r="I17" s="56"/>
    </row>
    <row r="18" spans="1:9" ht="20" customHeight="1" x14ac:dyDescent="0.2">
      <c r="A18" s="56"/>
      <c r="B18" s="89" t="s">
        <v>89</v>
      </c>
      <c r="C18" s="90">
        <f>SUM(C8:C17)</f>
        <v>18348</v>
      </c>
      <c r="D18" s="91">
        <v>100</v>
      </c>
      <c r="E18" s="90">
        <f>SUM(E8:E17)</f>
        <v>26759</v>
      </c>
      <c r="F18" s="91">
        <v>100</v>
      </c>
      <c r="G18" s="90">
        <f>SUM(G8:G17)</f>
        <v>45107</v>
      </c>
      <c r="H18" s="91">
        <v>100</v>
      </c>
      <c r="I18" s="56"/>
    </row>
    <row r="19" spans="1:9" ht="20" customHeight="1" x14ac:dyDescent="0.2">
      <c r="A19" s="23"/>
      <c r="B19" s="240" t="s">
        <v>90</v>
      </c>
      <c r="C19" s="240"/>
      <c r="D19" s="240"/>
      <c r="E19" s="240"/>
      <c r="F19" s="240"/>
      <c r="G19" s="240"/>
      <c r="H19" s="240"/>
      <c r="I19" s="92"/>
    </row>
    <row r="20" spans="1:9" ht="19" hidden="1" customHeight="1" x14ac:dyDescent="0.2"/>
    <row r="21" spans="1:9" ht="20" hidden="1" customHeight="1" x14ac:dyDescent="0.2"/>
    <row r="22" spans="1:9" ht="20" hidden="1" customHeight="1" x14ac:dyDescent="0.2"/>
    <row r="23" spans="1:9" ht="20" hidden="1" customHeight="1" x14ac:dyDescent="0.2"/>
    <row r="24" spans="1:9" ht="20" hidden="1" customHeight="1" x14ac:dyDescent="0.2"/>
    <row r="25" spans="1:9" ht="20" hidden="1" customHeight="1" x14ac:dyDescent="0.2"/>
    <row r="26" spans="1:9" ht="20" hidden="1" customHeight="1" x14ac:dyDescent="0.2"/>
    <row r="27" spans="1:9" ht="20" hidden="1" customHeight="1" x14ac:dyDescent="0.2"/>
    <row r="28" spans="1:9" ht="20" hidden="1" customHeight="1" x14ac:dyDescent="0.2"/>
    <row r="29" spans="1:9" ht="20" hidden="1" customHeight="1" x14ac:dyDescent="0.2"/>
    <row r="30" spans="1:9" ht="20" hidden="1" customHeight="1" x14ac:dyDescent="0.2"/>
    <row r="31" spans="1:9" ht="20" hidden="1" customHeight="1" x14ac:dyDescent="0.2"/>
    <row r="32" spans="1:9" ht="20" hidden="1" customHeight="1" x14ac:dyDescent="0.2"/>
    <row r="33" ht="20" hidden="1" customHeight="1" x14ac:dyDescent="0.2"/>
    <row r="34" ht="20" hidden="1" customHeight="1" x14ac:dyDescent="0.2"/>
    <row r="35" ht="20" hidden="1" customHeight="1" x14ac:dyDescent="0.2"/>
    <row r="36" ht="20" hidden="1" customHeight="1" x14ac:dyDescent="0.2"/>
    <row r="37" ht="20" hidden="1" customHeight="1" x14ac:dyDescent="0.2"/>
    <row r="38" ht="20" hidden="1" customHeight="1" x14ac:dyDescent="0.2"/>
    <row r="39" ht="20" hidden="1" customHeight="1" x14ac:dyDescent="0.2"/>
    <row r="40" ht="20" hidden="1" customHeight="1" x14ac:dyDescent="0.2"/>
    <row r="41" ht="20" hidden="1" customHeight="1" x14ac:dyDescent="0.2"/>
    <row r="42" ht="20" hidden="1" customHeight="1" x14ac:dyDescent="0.2"/>
    <row r="43" ht="20" hidden="1" customHeight="1" x14ac:dyDescent="0.2"/>
    <row r="44" ht="20" hidden="1" customHeight="1" x14ac:dyDescent="0.2"/>
    <row r="45" ht="20" hidden="1" customHeight="1" x14ac:dyDescent="0.2"/>
    <row r="46" ht="20" hidden="1" customHeight="1" x14ac:dyDescent="0.2"/>
    <row r="47" ht="20" hidden="1" customHeight="1" x14ac:dyDescent="0.2"/>
    <row r="48" ht="20" hidden="1" customHeight="1" x14ac:dyDescent="0.2"/>
    <row r="49" ht="20" hidden="1" customHeight="1" x14ac:dyDescent="0.2"/>
    <row r="50" ht="20" hidden="1" customHeight="1" x14ac:dyDescent="0.2"/>
    <row r="51" ht="20" hidden="1" customHeight="1" x14ac:dyDescent="0.2"/>
    <row r="52" ht="20" hidden="1" customHeight="1" x14ac:dyDescent="0.2"/>
    <row r="53" ht="20" hidden="1" customHeight="1" x14ac:dyDescent="0.2"/>
    <row r="54" ht="20" hidden="1" customHeight="1" x14ac:dyDescent="0.2"/>
    <row r="55" ht="20" hidden="1" customHeight="1" x14ac:dyDescent="0.2"/>
    <row r="56" ht="20" hidden="1" customHeight="1" x14ac:dyDescent="0.2"/>
    <row r="57" ht="20" hidden="1" customHeight="1" x14ac:dyDescent="0.2"/>
    <row r="58" ht="20" hidden="1" customHeight="1" x14ac:dyDescent="0.2"/>
    <row r="59" ht="20" hidden="1" customHeight="1" x14ac:dyDescent="0.2"/>
    <row r="60" ht="20" hidden="1" customHeight="1" x14ac:dyDescent="0.2"/>
    <row r="61" ht="20" hidden="1" customHeight="1" x14ac:dyDescent="0.2"/>
    <row r="62" ht="20" hidden="1" customHeight="1" x14ac:dyDescent="0.2"/>
    <row r="63" ht="20" hidden="1" customHeight="1" x14ac:dyDescent="0.2"/>
    <row r="64" ht="20" hidden="1" customHeight="1" x14ac:dyDescent="0.2"/>
    <row r="65" ht="20" hidden="1" customHeight="1" x14ac:dyDescent="0.2"/>
    <row r="66" ht="20" hidden="1" customHeight="1" x14ac:dyDescent="0.2"/>
    <row r="67" ht="20" hidden="1" customHeight="1" x14ac:dyDescent="0.2"/>
    <row r="68" ht="20" hidden="1" customHeight="1" x14ac:dyDescent="0.2"/>
    <row r="69" ht="20" hidden="1" customHeight="1" x14ac:dyDescent="0.2"/>
    <row r="70" ht="20" hidden="1" customHeight="1" x14ac:dyDescent="0.2"/>
    <row r="71" ht="20" hidden="1" customHeight="1" x14ac:dyDescent="0.2"/>
    <row r="72" ht="20" hidden="1" customHeight="1" x14ac:dyDescent="0.2"/>
    <row r="73" ht="20" hidden="1" customHeight="1" x14ac:dyDescent="0.2"/>
    <row r="74" ht="20" hidden="1" customHeight="1" x14ac:dyDescent="0.2"/>
    <row r="75" ht="20" hidden="1" customHeight="1" x14ac:dyDescent="0.2"/>
    <row r="76" ht="20" hidden="1" customHeight="1" x14ac:dyDescent="0.2"/>
    <row r="77" ht="20" hidden="1" customHeight="1" x14ac:dyDescent="0.2"/>
    <row r="78" ht="20" hidden="1" customHeight="1" x14ac:dyDescent="0.2"/>
    <row r="79" ht="20" hidden="1" customHeight="1" x14ac:dyDescent="0.2"/>
    <row r="80" ht="20" hidden="1" customHeight="1" x14ac:dyDescent="0.2"/>
    <row r="81" ht="20" hidden="1" customHeight="1" x14ac:dyDescent="0.2"/>
    <row r="82" ht="20" hidden="1" customHeight="1" x14ac:dyDescent="0.2"/>
    <row r="83" ht="20" hidden="1" customHeight="1" x14ac:dyDescent="0.2"/>
    <row r="84" ht="20" hidden="1" customHeight="1" x14ac:dyDescent="0.2"/>
    <row r="85" ht="20" hidden="1" customHeight="1" x14ac:dyDescent="0.2"/>
    <row r="86" ht="20" hidden="1" customHeight="1" x14ac:dyDescent="0.2"/>
    <row r="87" ht="20" hidden="1" customHeight="1" x14ac:dyDescent="0.2"/>
    <row r="88" ht="20" hidden="1" customHeight="1" x14ac:dyDescent="0.2"/>
    <row r="89" ht="20" hidden="1" customHeight="1" x14ac:dyDescent="0.2"/>
  </sheetData>
  <sheetProtection algorithmName="SHA-512" hashValue="/CRlacHi4xLDxDvA32oX8U2meWKDl0ZWvokEYynf/WeIf0l38jf5cOn5o3jBL7IoP8dKoOimENveIHamHtJz2Q==" saltValue="Ef4EL7mlUsUdY51XPxGp/A==" spinCount="100000" sheet="1" formatCells="0" formatColumns="0" formatRows="0" insertColumns="0" insertRows="0" insertHyperlinks="0" deleteColumns="0" deleteRows="0" sort="0" autoFilter="0" pivotTables="0"/>
  <mergeCells count="9">
    <mergeCell ref="G6:G7"/>
    <mergeCell ref="H6:H7"/>
    <mergeCell ref="B19:H19"/>
    <mergeCell ref="B3:B7"/>
    <mergeCell ref="C3:H3"/>
    <mergeCell ref="C4:H4"/>
    <mergeCell ref="C5:H5"/>
    <mergeCell ref="C6:D6"/>
    <mergeCell ref="E6:F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38308-9CBE-924A-9901-951A08F99974}">
  <dimension ref="A1:E91"/>
  <sheetViews>
    <sheetView showGridLines="0" topLeftCell="A70" workbookViewId="0">
      <selection activeCell="A91" sqref="A91"/>
    </sheetView>
  </sheetViews>
  <sheetFormatPr baseColWidth="10" defaultColWidth="0" defaultRowHeight="16" zeroHeight="1" x14ac:dyDescent="0.2"/>
  <cols>
    <col min="1" max="1" width="5.83203125" customWidth="1"/>
    <col min="2" max="2" width="80.83203125" customWidth="1"/>
    <col min="3" max="4" width="20.83203125" customWidth="1"/>
    <col min="5" max="5" width="75.83203125" customWidth="1"/>
    <col min="6" max="16384" width="10.83203125" hidden="1"/>
  </cols>
  <sheetData>
    <row r="1" spans="1:5" ht="100" customHeight="1" x14ac:dyDescent="0.2">
      <c r="A1" s="1"/>
      <c r="B1" s="2" t="s">
        <v>0</v>
      </c>
      <c r="C1" s="2"/>
      <c r="D1" s="2"/>
      <c r="E1" s="2"/>
    </row>
    <row r="2" spans="1:5" ht="20" customHeight="1" x14ac:dyDescent="0.2">
      <c r="A2" s="3"/>
      <c r="B2" s="3"/>
      <c r="C2" s="4"/>
      <c r="D2" s="4"/>
      <c r="E2" s="4"/>
    </row>
    <row r="3" spans="1:5" ht="50" customHeight="1" x14ac:dyDescent="0.2">
      <c r="A3" s="3"/>
      <c r="B3" s="250" t="s">
        <v>1</v>
      </c>
      <c r="C3" s="253" t="s">
        <v>2</v>
      </c>
      <c r="D3" s="254"/>
      <c r="E3" s="5"/>
    </row>
    <row r="4" spans="1:5" ht="25" customHeight="1" x14ac:dyDescent="0.2">
      <c r="A4" s="3"/>
      <c r="B4" s="251"/>
      <c r="C4" s="255" t="s">
        <v>3</v>
      </c>
      <c r="D4" s="256"/>
      <c r="E4" s="3"/>
    </row>
    <row r="5" spans="1:5" ht="25" customHeight="1" x14ac:dyDescent="0.2">
      <c r="A5" s="3"/>
      <c r="B5" s="251"/>
      <c r="C5" s="255" t="s">
        <v>4</v>
      </c>
      <c r="D5" s="256"/>
      <c r="E5" s="3"/>
    </row>
    <row r="6" spans="1:5" ht="25" customHeight="1" x14ac:dyDescent="0.2">
      <c r="A6" s="3"/>
      <c r="B6" s="252"/>
      <c r="C6" s="6" t="s">
        <v>5</v>
      </c>
      <c r="D6" s="6" t="s">
        <v>6</v>
      </c>
      <c r="E6" s="3"/>
    </row>
    <row r="7" spans="1:5" ht="20" customHeight="1" x14ac:dyDescent="0.2">
      <c r="A7" s="7"/>
      <c r="B7" s="8" t="s">
        <v>7</v>
      </c>
      <c r="C7" s="9">
        <v>3771</v>
      </c>
      <c r="D7" s="10">
        <v>8.36</v>
      </c>
      <c r="E7" s="7"/>
    </row>
    <row r="8" spans="1:5" ht="20" customHeight="1" x14ac:dyDescent="0.2">
      <c r="A8" s="7"/>
      <c r="B8" s="8" t="s">
        <v>8</v>
      </c>
      <c r="C8" s="9">
        <v>2368</v>
      </c>
      <c r="D8" s="10">
        <v>5.25</v>
      </c>
      <c r="E8" s="7"/>
    </row>
    <row r="9" spans="1:5" ht="20" customHeight="1" x14ac:dyDescent="0.2">
      <c r="A9" s="7"/>
      <c r="B9" s="8" t="s">
        <v>9</v>
      </c>
      <c r="C9" s="9">
        <v>2137</v>
      </c>
      <c r="D9" s="10">
        <v>4.74</v>
      </c>
      <c r="E9" s="7"/>
    </row>
    <row r="10" spans="1:5" ht="20" customHeight="1" x14ac:dyDescent="0.2">
      <c r="A10" s="7"/>
      <c r="B10" s="8" t="s">
        <v>10</v>
      </c>
      <c r="C10" s="9">
        <v>1816</v>
      </c>
      <c r="D10" s="10">
        <v>4.03</v>
      </c>
      <c r="E10" s="7"/>
    </row>
    <row r="11" spans="1:5" ht="20" customHeight="1" x14ac:dyDescent="0.2">
      <c r="A11" s="7"/>
      <c r="B11" s="8" t="s">
        <v>11</v>
      </c>
      <c r="C11" s="9">
        <v>1802</v>
      </c>
      <c r="D11" s="10">
        <v>3.99</v>
      </c>
      <c r="E11" s="7"/>
    </row>
    <row r="12" spans="1:5" ht="20" customHeight="1" x14ac:dyDescent="0.2">
      <c r="A12" s="7"/>
      <c r="B12" s="8" t="s">
        <v>12</v>
      </c>
      <c r="C12" s="9">
        <v>1791</v>
      </c>
      <c r="D12" s="10">
        <v>3.97</v>
      </c>
      <c r="E12" s="7"/>
    </row>
    <row r="13" spans="1:5" ht="20" customHeight="1" x14ac:dyDescent="0.2">
      <c r="A13" s="7"/>
      <c r="B13" s="8" t="s">
        <v>13</v>
      </c>
      <c r="C13" s="9">
        <v>1314</v>
      </c>
      <c r="D13" s="10">
        <v>2.91</v>
      </c>
      <c r="E13" s="7"/>
    </row>
    <row r="14" spans="1:5" ht="20" customHeight="1" x14ac:dyDescent="0.2">
      <c r="A14" s="7"/>
      <c r="B14" s="8" t="s">
        <v>14</v>
      </c>
      <c r="C14" s="9">
        <v>1313</v>
      </c>
      <c r="D14" s="10">
        <v>2.91</v>
      </c>
      <c r="E14" s="7"/>
    </row>
    <row r="15" spans="1:5" ht="20" customHeight="1" x14ac:dyDescent="0.2">
      <c r="A15" s="7"/>
      <c r="B15" s="8" t="s">
        <v>15</v>
      </c>
      <c r="C15" s="9">
        <v>1165</v>
      </c>
      <c r="D15" s="10">
        <v>2.58</v>
      </c>
      <c r="E15" s="7"/>
    </row>
    <row r="16" spans="1:5" ht="20" customHeight="1" x14ac:dyDescent="0.2">
      <c r="A16" s="7"/>
      <c r="B16" s="8" t="s">
        <v>16</v>
      </c>
      <c r="C16" s="9">
        <v>924</v>
      </c>
      <c r="D16" s="10">
        <v>2.0499999999999998</v>
      </c>
      <c r="E16" s="7"/>
    </row>
    <row r="17" spans="1:5" ht="20" customHeight="1" x14ac:dyDescent="0.2">
      <c r="A17" s="7"/>
      <c r="B17" s="8" t="s">
        <v>17</v>
      </c>
      <c r="C17" s="9">
        <v>824</v>
      </c>
      <c r="D17" s="10">
        <v>1.83</v>
      </c>
      <c r="E17" s="7"/>
    </row>
    <row r="18" spans="1:5" ht="20" customHeight="1" x14ac:dyDescent="0.2">
      <c r="A18" s="7"/>
      <c r="B18" s="8" t="s">
        <v>18</v>
      </c>
      <c r="C18" s="9">
        <v>749</v>
      </c>
      <c r="D18" s="10">
        <v>1.66</v>
      </c>
      <c r="E18" s="7"/>
    </row>
    <row r="19" spans="1:5" ht="20" customHeight="1" x14ac:dyDescent="0.2">
      <c r="A19" s="7"/>
      <c r="B19" s="8" t="s">
        <v>19</v>
      </c>
      <c r="C19" s="9">
        <v>733</v>
      </c>
      <c r="D19" s="10">
        <v>1.63</v>
      </c>
      <c r="E19" s="7"/>
    </row>
    <row r="20" spans="1:5" ht="20" customHeight="1" x14ac:dyDescent="0.2">
      <c r="A20" s="7"/>
      <c r="B20" s="8" t="s">
        <v>20</v>
      </c>
      <c r="C20" s="9">
        <v>703</v>
      </c>
      <c r="D20" s="10">
        <v>1.56</v>
      </c>
      <c r="E20" s="7"/>
    </row>
    <row r="21" spans="1:5" ht="20" customHeight="1" x14ac:dyDescent="0.2">
      <c r="A21" s="7"/>
      <c r="B21" s="8" t="s">
        <v>21</v>
      </c>
      <c r="C21" s="9">
        <v>688</v>
      </c>
      <c r="D21" s="10">
        <v>1.53</v>
      </c>
      <c r="E21" s="7"/>
    </row>
    <row r="22" spans="1:5" ht="20" customHeight="1" x14ac:dyDescent="0.2">
      <c r="A22" s="7"/>
      <c r="B22" s="8" t="s">
        <v>22</v>
      </c>
      <c r="C22" s="9">
        <v>667</v>
      </c>
      <c r="D22" s="10">
        <v>1.48</v>
      </c>
      <c r="E22" s="7"/>
    </row>
    <row r="23" spans="1:5" ht="20" customHeight="1" x14ac:dyDescent="0.2">
      <c r="A23" s="7"/>
      <c r="B23" s="8" t="s">
        <v>23</v>
      </c>
      <c r="C23" s="9">
        <v>661</v>
      </c>
      <c r="D23" s="10">
        <v>1.47</v>
      </c>
      <c r="E23" s="7"/>
    </row>
    <row r="24" spans="1:5" ht="20" customHeight="1" x14ac:dyDescent="0.2">
      <c r="A24" s="7"/>
      <c r="B24" s="8" t="s">
        <v>24</v>
      </c>
      <c r="C24" s="9">
        <v>652</v>
      </c>
      <c r="D24" s="10">
        <v>1.45</v>
      </c>
      <c r="E24" s="7"/>
    </row>
    <row r="25" spans="1:5" ht="20" customHeight="1" x14ac:dyDescent="0.2">
      <c r="A25" s="7"/>
      <c r="B25" s="8" t="s">
        <v>25</v>
      </c>
      <c r="C25" s="9">
        <v>645</v>
      </c>
      <c r="D25" s="10">
        <v>1.43</v>
      </c>
      <c r="E25" s="7"/>
    </row>
    <row r="26" spans="1:5" ht="20" customHeight="1" x14ac:dyDescent="0.2">
      <c r="A26" s="7"/>
      <c r="B26" s="8" t="s">
        <v>26</v>
      </c>
      <c r="C26" s="9">
        <v>630</v>
      </c>
      <c r="D26" s="10">
        <v>1.4</v>
      </c>
      <c r="E26" s="7"/>
    </row>
    <row r="27" spans="1:5" ht="20" customHeight="1" x14ac:dyDescent="0.2">
      <c r="A27" s="7"/>
      <c r="B27" s="8" t="s">
        <v>27</v>
      </c>
      <c r="C27" s="9">
        <v>619</v>
      </c>
      <c r="D27" s="10">
        <v>1.37</v>
      </c>
      <c r="E27" s="7"/>
    </row>
    <row r="28" spans="1:5" ht="20" customHeight="1" x14ac:dyDescent="0.2">
      <c r="A28" s="7"/>
      <c r="B28" s="8" t="s">
        <v>28</v>
      </c>
      <c r="C28" s="9">
        <v>615</v>
      </c>
      <c r="D28" s="10">
        <v>1.36</v>
      </c>
      <c r="E28" s="7"/>
    </row>
    <row r="29" spans="1:5" ht="20" customHeight="1" x14ac:dyDescent="0.2">
      <c r="A29" s="7"/>
      <c r="B29" s="8" t="s">
        <v>29</v>
      </c>
      <c r="C29" s="9">
        <v>598</v>
      </c>
      <c r="D29" s="10">
        <v>1.33</v>
      </c>
      <c r="E29" s="7"/>
    </row>
    <row r="30" spans="1:5" ht="20" customHeight="1" x14ac:dyDescent="0.2">
      <c r="A30" s="7"/>
      <c r="B30" s="8" t="s">
        <v>30</v>
      </c>
      <c r="C30" s="9">
        <v>579</v>
      </c>
      <c r="D30" s="10">
        <v>1.28</v>
      </c>
      <c r="E30" s="7"/>
    </row>
    <row r="31" spans="1:5" ht="20" customHeight="1" x14ac:dyDescent="0.2">
      <c r="A31" s="7"/>
      <c r="B31" s="8" t="s">
        <v>31</v>
      </c>
      <c r="C31" s="9">
        <v>575</v>
      </c>
      <c r="D31" s="10">
        <v>1.27</v>
      </c>
      <c r="E31" s="7"/>
    </row>
    <row r="32" spans="1:5" ht="20" customHeight="1" x14ac:dyDescent="0.2">
      <c r="A32" s="7"/>
      <c r="B32" s="8" t="s">
        <v>32</v>
      </c>
      <c r="C32" s="9">
        <v>568</v>
      </c>
      <c r="D32" s="10">
        <v>1.26</v>
      </c>
      <c r="E32" s="7"/>
    </row>
    <row r="33" spans="1:5" ht="20" customHeight="1" x14ac:dyDescent="0.2">
      <c r="A33" s="7"/>
      <c r="B33" s="8" t="s">
        <v>33</v>
      </c>
      <c r="C33" s="9">
        <v>529</v>
      </c>
      <c r="D33" s="10">
        <v>1.17</v>
      </c>
      <c r="E33" s="7"/>
    </row>
    <row r="34" spans="1:5" ht="20" customHeight="1" x14ac:dyDescent="0.2">
      <c r="A34" s="7"/>
      <c r="B34" s="8" t="s">
        <v>34</v>
      </c>
      <c r="C34" s="9">
        <v>527</v>
      </c>
      <c r="D34" s="10">
        <v>1.17</v>
      </c>
      <c r="E34" s="7"/>
    </row>
    <row r="35" spans="1:5" ht="20" customHeight="1" x14ac:dyDescent="0.2">
      <c r="A35" s="7"/>
      <c r="B35" s="8" t="s">
        <v>35</v>
      </c>
      <c r="C35" s="9">
        <v>458</v>
      </c>
      <c r="D35" s="10">
        <v>1.02</v>
      </c>
      <c r="E35" s="7"/>
    </row>
    <row r="36" spans="1:5" ht="20" customHeight="1" x14ac:dyDescent="0.2">
      <c r="A36" s="7"/>
      <c r="B36" s="8" t="s">
        <v>36</v>
      </c>
      <c r="C36" s="9">
        <v>448</v>
      </c>
      <c r="D36" s="10">
        <v>0.99</v>
      </c>
      <c r="E36" s="7"/>
    </row>
    <row r="37" spans="1:5" ht="20" customHeight="1" x14ac:dyDescent="0.2">
      <c r="A37" s="7"/>
      <c r="B37" s="8" t="s">
        <v>37</v>
      </c>
      <c r="C37" s="9">
        <v>448</v>
      </c>
      <c r="D37" s="10">
        <v>0.99</v>
      </c>
      <c r="E37" s="7"/>
    </row>
    <row r="38" spans="1:5" ht="20" customHeight="1" x14ac:dyDescent="0.2">
      <c r="A38" s="7"/>
      <c r="B38" s="8" t="s">
        <v>38</v>
      </c>
      <c r="C38" s="9">
        <v>445</v>
      </c>
      <c r="D38" s="10">
        <v>0.99</v>
      </c>
      <c r="E38" s="7"/>
    </row>
    <row r="39" spans="1:5" ht="20" customHeight="1" x14ac:dyDescent="0.2">
      <c r="A39" s="7"/>
      <c r="B39" s="8" t="s">
        <v>39</v>
      </c>
      <c r="C39" s="9">
        <v>443</v>
      </c>
      <c r="D39" s="10">
        <v>0.98</v>
      </c>
      <c r="E39" s="7"/>
    </row>
    <row r="40" spans="1:5" ht="20" customHeight="1" x14ac:dyDescent="0.2">
      <c r="A40" s="7"/>
      <c r="B40" s="8" t="s">
        <v>40</v>
      </c>
      <c r="C40" s="9">
        <v>442</v>
      </c>
      <c r="D40" s="10">
        <v>0.98</v>
      </c>
      <c r="E40" s="7"/>
    </row>
    <row r="41" spans="1:5" ht="20" customHeight="1" x14ac:dyDescent="0.2">
      <c r="A41" s="7"/>
      <c r="B41" s="8" t="s">
        <v>41</v>
      </c>
      <c r="C41" s="9">
        <v>426</v>
      </c>
      <c r="D41" s="10">
        <v>0.94</v>
      </c>
      <c r="E41" s="7"/>
    </row>
    <row r="42" spans="1:5" ht="20" customHeight="1" x14ac:dyDescent="0.2">
      <c r="A42" s="7"/>
      <c r="B42" s="8" t="s">
        <v>42</v>
      </c>
      <c r="C42" s="9">
        <v>393</v>
      </c>
      <c r="D42" s="10">
        <v>0.87</v>
      </c>
      <c r="E42" s="7"/>
    </row>
    <row r="43" spans="1:5" ht="20" customHeight="1" x14ac:dyDescent="0.2">
      <c r="A43" s="7"/>
      <c r="B43" s="8" t="s">
        <v>43</v>
      </c>
      <c r="C43" s="9">
        <v>383</v>
      </c>
      <c r="D43" s="10">
        <v>0.85</v>
      </c>
      <c r="E43" s="7"/>
    </row>
    <row r="44" spans="1:5" ht="20" customHeight="1" x14ac:dyDescent="0.2">
      <c r="A44" s="7"/>
      <c r="B44" s="8" t="s">
        <v>44</v>
      </c>
      <c r="C44" s="9">
        <v>382</v>
      </c>
      <c r="D44" s="10">
        <v>0.85</v>
      </c>
      <c r="E44" s="7"/>
    </row>
    <row r="45" spans="1:5" ht="20" customHeight="1" x14ac:dyDescent="0.2">
      <c r="A45" s="7"/>
      <c r="B45" s="8" t="s">
        <v>45</v>
      </c>
      <c r="C45" s="9">
        <v>366</v>
      </c>
      <c r="D45" s="10">
        <v>0.81</v>
      </c>
      <c r="E45" s="7"/>
    </row>
    <row r="46" spans="1:5" ht="20" customHeight="1" x14ac:dyDescent="0.2">
      <c r="A46" s="7"/>
      <c r="B46" s="8" t="s">
        <v>46</v>
      </c>
      <c r="C46" s="9">
        <v>355</v>
      </c>
      <c r="D46" s="10">
        <v>0.79</v>
      </c>
      <c r="E46" s="7"/>
    </row>
    <row r="47" spans="1:5" ht="20" customHeight="1" x14ac:dyDescent="0.2">
      <c r="A47" s="7"/>
      <c r="B47" s="8" t="s">
        <v>47</v>
      </c>
      <c r="C47" s="9">
        <v>345</v>
      </c>
      <c r="D47" s="10">
        <v>0.76</v>
      </c>
      <c r="E47" s="7"/>
    </row>
    <row r="48" spans="1:5" ht="20" customHeight="1" x14ac:dyDescent="0.2">
      <c r="A48" s="7"/>
      <c r="B48" s="8" t="s">
        <v>48</v>
      </c>
      <c r="C48" s="9">
        <v>336</v>
      </c>
      <c r="D48" s="10">
        <v>0.74</v>
      </c>
      <c r="E48" s="7"/>
    </row>
    <row r="49" spans="1:5" ht="20" customHeight="1" x14ac:dyDescent="0.2">
      <c r="A49" s="7"/>
      <c r="B49" s="8" t="s">
        <v>49</v>
      </c>
      <c r="C49" s="9">
        <v>304</v>
      </c>
      <c r="D49" s="10">
        <v>0.67</v>
      </c>
      <c r="E49" s="7"/>
    </row>
    <row r="50" spans="1:5" ht="20" customHeight="1" x14ac:dyDescent="0.2">
      <c r="A50" s="7"/>
      <c r="B50" s="8" t="s">
        <v>50</v>
      </c>
      <c r="C50" s="9">
        <v>304</v>
      </c>
      <c r="D50" s="10">
        <v>0.67</v>
      </c>
      <c r="E50" s="7"/>
    </row>
    <row r="51" spans="1:5" ht="20" customHeight="1" x14ac:dyDescent="0.2">
      <c r="A51" s="7"/>
      <c r="B51" s="8" t="s">
        <v>51</v>
      </c>
      <c r="C51" s="9">
        <v>281</v>
      </c>
      <c r="D51" s="10">
        <v>0.62</v>
      </c>
      <c r="E51" s="7"/>
    </row>
    <row r="52" spans="1:5" ht="20" customHeight="1" x14ac:dyDescent="0.2">
      <c r="A52" s="7"/>
      <c r="B52" s="8" t="s">
        <v>52</v>
      </c>
      <c r="C52" s="9">
        <v>263</v>
      </c>
      <c r="D52" s="10">
        <v>0.57999999999999996</v>
      </c>
      <c r="E52" s="7"/>
    </row>
    <row r="53" spans="1:5" ht="20" customHeight="1" x14ac:dyDescent="0.2">
      <c r="A53" s="7"/>
      <c r="B53" s="8" t="s">
        <v>53</v>
      </c>
      <c r="C53" s="9">
        <v>262</v>
      </c>
      <c r="D53" s="10">
        <v>0.57999999999999996</v>
      </c>
      <c r="E53" s="7"/>
    </row>
    <row r="54" spans="1:5" ht="20" customHeight="1" x14ac:dyDescent="0.2">
      <c r="A54" s="7"/>
      <c r="B54" s="8" t="s">
        <v>54</v>
      </c>
      <c r="C54" s="9">
        <v>262</v>
      </c>
      <c r="D54" s="10">
        <v>0.57999999999999996</v>
      </c>
      <c r="E54" s="7"/>
    </row>
    <row r="55" spans="1:5" ht="20" customHeight="1" x14ac:dyDescent="0.2">
      <c r="A55" s="7"/>
      <c r="B55" s="8" t="s">
        <v>55</v>
      </c>
      <c r="C55" s="9">
        <v>259</v>
      </c>
      <c r="D55" s="10">
        <v>0.56999999999999995</v>
      </c>
      <c r="E55" s="7"/>
    </row>
    <row r="56" spans="1:5" ht="20" customHeight="1" x14ac:dyDescent="0.2">
      <c r="A56" s="7"/>
      <c r="B56" s="8" t="s">
        <v>56</v>
      </c>
      <c r="C56" s="9">
        <v>250</v>
      </c>
      <c r="D56" s="10">
        <v>0.55000000000000004</v>
      </c>
      <c r="E56" s="7"/>
    </row>
    <row r="57" spans="1:5" ht="20" customHeight="1" x14ac:dyDescent="0.2">
      <c r="A57" s="7"/>
      <c r="B57" s="8" t="s">
        <v>57</v>
      </c>
      <c r="C57" s="9">
        <v>244</v>
      </c>
      <c r="D57" s="10">
        <v>0.54</v>
      </c>
      <c r="E57" s="7"/>
    </row>
    <row r="58" spans="1:5" ht="20" customHeight="1" x14ac:dyDescent="0.2">
      <c r="A58" s="7"/>
      <c r="B58" s="8" t="s">
        <v>58</v>
      </c>
      <c r="C58" s="9">
        <v>232</v>
      </c>
      <c r="D58" s="10">
        <v>0.51</v>
      </c>
      <c r="E58" s="7"/>
    </row>
    <row r="59" spans="1:5" ht="20" customHeight="1" x14ac:dyDescent="0.2">
      <c r="A59" s="7"/>
      <c r="B59" s="8" t="s">
        <v>59</v>
      </c>
      <c r="C59" s="9">
        <v>225</v>
      </c>
      <c r="D59" s="10">
        <v>0.5</v>
      </c>
      <c r="E59" s="7"/>
    </row>
    <row r="60" spans="1:5" ht="20" customHeight="1" x14ac:dyDescent="0.2">
      <c r="A60" s="7"/>
      <c r="B60" s="8" t="s">
        <v>60</v>
      </c>
      <c r="C60" s="9">
        <v>221</v>
      </c>
      <c r="D60" s="10">
        <v>0.49</v>
      </c>
      <c r="E60" s="7"/>
    </row>
    <row r="61" spans="1:5" ht="20" customHeight="1" x14ac:dyDescent="0.2">
      <c r="A61" s="7"/>
      <c r="B61" s="8" t="s">
        <v>61</v>
      </c>
      <c r="C61" s="9">
        <v>205</v>
      </c>
      <c r="D61" s="10">
        <v>0.45</v>
      </c>
      <c r="E61" s="7"/>
    </row>
    <row r="62" spans="1:5" ht="20" customHeight="1" x14ac:dyDescent="0.2">
      <c r="A62" s="7"/>
      <c r="B62" s="8" t="s">
        <v>62</v>
      </c>
      <c r="C62" s="9">
        <v>199</v>
      </c>
      <c r="D62" s="10">
        <v>0.44</v>
      </c>
      <c r="E62" s="7"/>
    </row>
    <row r="63" spans="1:5" ht="20" customHeight="1" x14ac:dyDescent="0.2">
      <c r="A63" s="7"/>
      <c r="B63" s="8" t="s">
        <v>63</v>
      </c>
      <c r="C63" s="9">
        <v>193</v>
      </c>
      <c r="D63" s="10">
        <v>0.43</v>
      </c>
      <c r="E63" s="7"/>
    </row>
    <row r="64" spans="1:5" ht="20" customHeight="1" x14ac:dyDescent="0.2">
      <c r="A64" s="7"/>
      <c r="B64" s="8" t="s">
        <v>64</v>
      </c>
      <c r="C64" s="9">
        <v>186</v>
      </c>
      <c r="D64" s="10">
        <v>0.41</v>
      </c>
      <c r="E64" s="7"/>
    </row>
    <row r="65" spans="1:5" ht="20" customHeight="1" x14ac:dyDescent="0.2">
      <c r="A65" s="7"/>
      <c r="B65" s="8" t="s">
        <v>65</v>
      </c>
      <c r="C65" s="9">
        <v>185</v>
      </c>
      <c r="D65" s="10">
        <v>0.41</v>
      </c>
      <c r="E65" s="7"/>
    </row>
    <row r="66" spans="1:5" ht="20" customHeight="1" x14ac:dyDescent="0.2">
      <c r="A66" s="7"/>
      <c r="B66" s="8" t="s">
        <v>66</v>
      </c>
      <c r="C66" s="9">
        <v>182</v>
      </c>
      <c r="D66" s="10">
        <v>0.4</v>
      </c>
      <c r="E66" s="7"/>
    </row>
    <row r="67" spans="1:5" ht="20" customHeight="1" x14ac:dyDescent="0.2">
      <c r="A67" s="7"/>
      <c r="B67" s="8" t="s">
        <v>67</v>
      </c>
      <c r="C67" s="9">
        <v>177</v>
      </c>
      <c r="D67" s="10">
        <v>0.39</v>
      </c>
      <c r="E67" s="7"/>
    </row>
    <row r="68" spans="1:5" ht="20" customHeight="1" x14ac:dyDescent="0.2">
      <c r="A68" s="7"/>
      <c r="B68" s="8" t="s">
        <v>68</v>
      </c>
      <c r="C68" s="9">
        <v>159</v>
      </c>
      <c r="D68" s="10">
        <v>0.35</v>
      </c>
      <c r="E68" s="7"/>
    </row>
    <row r="69" spans="1:5" ht="20" customHeight="1" x14ac:dyDescent="0.2">
      <c r="A69" s="7"/>
      <c r="B69" s="8" t="s">
        <v>69</v>
      </c>
      <c r="C69" s="9">
        <v>151</v>
      </c>
      <c r="D69" s="10">
        <v>0.33</v>
      </c>
      <c r="E69" s="7"/>
    </row>
    <row r="70" spans="1:5" ht="20" customHeight="1" x14ac:dyDescent="0.2">
      <c r="A70" s="7"/>
      <c r="B70" s="8" t="s">
        <v>70</v>
      </c>
      <c r="C70" s="9">
        <v>146</v>
      </c>
      <c r="D70" s="10">
        <v>0.32</v>
      </c>
      <c r="E70" s="7"/>
    </row>
    <row r="71" spans="1:5" ht="20" customHeight="1" x14ac:dyDescent="0.2">
      <c r="A71" s="7"/>
      <c r="B71" s="8" t="s">
        <v>71</v>
      </c>
      <c r="C71" s="9">
        <v>145</v>
      </c>
      <c r="D71" s="10">
        <v>0.32</v>
      </c>
      <c r="E71" s="7"/>
    </row>
    <row r="72" spans="1:5" ht="20" customHeight="1" x14ac:dyDescent="0.2">
      <c r="A72" s="7"/>
      <c r="B72" s="8" t="s">
        <v>72</v>
      </c>
      <c r="C72" s="9">
        <v>145</v>
      </c>
      <c r="D72" s="10">
        <v>0.32</v>
      </c>
      <c r="E72" s="7"/>
    </row>
    <row r="73" spans="1:5" ht="20" customHeight="1" x14ac:dyDescent="0.2">
      <c r="A73" s="7"/>
      <c r="B73" s="8" t="s">
        <v>73</v>
      </c>
      <c r="C73" s="9">
        <v>143</v>
      </c>
      <c r="D73" s="10">
        <v>0.32</v>
      </c>
      <c r="E73" s="7"/>
    </row>
    <row r="74" spans="1:5" ht="20" customHeight="1" x14ac:dyDescent="0.2">
      <c r="A74" s="7"/>
      <c r="B74" s="8" t="s">
        <v>74</v>
      </c>
      <c r="C74" s="9">
        <v>136</v>
      </c>
      <c r="D74" s="10">
        <v>0.3</v>
      </c>
      <c r="E74" s="7"/>
    </row>
    <row r="75" spans="1:5" ht="20" customHeight="1" x14ac:dyDescent="0.2">
      <c r="A75" s="7"/>
      <c r="B75" s="8" t="s">
        <v>75</v>
      </c>
      <c r="C75" s="9">
        <v>135</v>
      </c>
      <c r="D75" s="10">
        <v>0.3</v>
      </c>
      <c r="E75" s="7"/>
    </row>
    <row r="76" spans="1:5" ht="20" customHeight="1" x14ac:dyDescent="0.2">
      <c r="A76" s="7"/>
      <c r="B76" s="8" t="s">
        <v>76</v>
      </c>
      <c r="C76" s="9">
        <v>134</v>
      </c>
      <c r="D76" s="10">
        <v>0.3</v>
      </c>
      <c r="E76" s="7"/>
    </row>
    <row r="77" spans="1:5" ht="20" customHeight="1" x14ac:dyDescent="0.2">
      <c r="A77" s="7"/>
      <c r="B77" s="8" t="s">
        <v>77</v>
      </c>
      <c r="C77" s="9">
        <v>130</v>
      </c>
      <c r="D77" s="10">
        <v>0.28999999999999998</v>
      </c>
      <c r="E77" s="7"/>
    </row>
    <row r="78" spans="1:5" ht="20" customHeight="1" x14ac:dyDescent="0.2">
      <c r="A78" s="7"/>
      <c r="B78" s="8" t="s">
        <v>78</v>
      </c>
      <c r="C78" s="9">
        <v>127</v>
      </c>
      <c r="D78" s="10">
        <v>0.28000000000000003</v>
      </c>
      <c r="E78" s="7"/>
    </row>
    <row r="79" spans="1:5" ht="20" customHeight="1" x14ac:dyDescent="0.2">
      <c r="A79" s="7"/>
      <c r="B79" s="8" t="s">
        <v>79</v>
      </c>
      <c r="C79" s="9">
        <v>123</v>
      </c>
      <c r="D79" s="10">
        <v>0.27</v>
      </c>
      <c r="E79" s="7"/>
    </row>
    <row r="80" spans="1:5" ht="20" customHeight="1" x14ac:dyDescent="0.2">
      <c r="A80" s="7"/>
      <c r="B80" s="8" t="s">
        <v>80</v>
      </c>
      <c r="C80" s="9">
        <v>114</v>
      </c>
      <c r="D80" s="10">
        <v>0.25</v>
      </c>
      <c r="E80" s="7"/>
    </row>
    <row r="81" spans="1:5" ht="20" customHeight="1" x14ac:dyDescent="0.2">
      <c r="A81" s="7"/>
      <c r="B81" s="8" t="s">
        <v>81</v>
      </c>
      <c r="C81" s="9">
        <v>110</v>
      </c>
      <c r="D81" s="10">
        <v>0.24</v>
      </c>
      <c r="E81" s="7"/>
    </row>
    <row r="82" spans="1:5" ht="20" customHeight="1" x14ac:dyDescent="0.2">
      <c r="A82" s="7"/>
      <c r="B82" s="8" t="s">
        <v>82</v>
      </c>
      <c r="C82" s="9">
        <v>109</v>
      </c>
      <c r="D82" s="10">
        <v>0.24</v>
      </c>
      <c r="E82" s="7"/>
    </row>
    <row r="83" spans="1:5" ht="20" customHeight="1" x14ac:dyDescent="0.2">
      <c r="A83" s="7"/>
      <c r="B83" s="8" t="s">
        <v>83</v>
      </c>
      <c r="C83" s="9">
        <v>107</v>
      </c>
      <c r="D83" s="10">
        <v>0.24</v>
      </c>
      <c r="E83" s="7"/>
    </row>
    <row r="84" spans="1:5" ht="20" customHeight="1" x14ac:dyDescent="0.2">
      <c r="A84" s="7"/>
      <c r="B84" s="8" t="s">
        <v>84</v>
      </c>
      <c r="C84" s="9">
        <v>107</v>
      </c>
      <c r="D84" s="10">
        <v>0.24</v>
      </c>
      <c r="E84" s="7"/>
    </row>
    <row r="85" spans="1:5" ht="20" customHeight="1" x14ac:dyDescent="0.2">
      <c r="A85" s="7"/>
      <c r="B85" s="8" t="s">
        <v>85</v>
      </c>
      <c r="C85" s="9">
        <v>106</v>
      </c>
      <c r="D85" s="10">
        <v>0.23</v>
      </c>
      <c r="E85" s="7"/>
    </row>
    <row r="86" spans="1:5" ht="20" customHeight="1" x14ac:dyDescent="0.2">
      <c r="A86" s="7"/>
      <c r="B86" s="8" t="s">
        <v>86</v>
      </c>
      <c r="C86" s="9">
        <v>101</v>
      </c>
      <c r="D86" s="10">
        <v>0.22</v>
      </c>
      <c r="E86" s="7"/>
    </row>
    <row r="87" spans="1:5" ht="20" customHeight="1" x14ac:dyDescent="0.2">
      <c r="A87" s="7"/>
      <c r="B87" s="8" t="s">
        <v>87</v>
      </c>
      <c r="C87" s="9">
        <v>101</v>
      </c>
      <c r="D87" s="10">
        <v>0.22</v>
      </c>
      <c r="E87" s="7"/>
    </row>
    <row r="88" spans="1:5" ht="20" customHeight="1" x14ac:dyDescent="0.2">
      <c r="A88" s="7"/>
      <c r="B88" s="8" t="s">
        <v>88</v>
      </c>
      <c r="C88" s="9">
        <v>2511</v>
      </c>
      <c r="D88" s="10">
        <v>5.57</v>
      </c>
      <c r="E88" s="7"/>
    </row>
    <row r="89" spans="1:5" ht="20" customHeight="1" x14ac:dyDescent="0.2">
      <c r="A89" s="7"/>
      <c r="B89" s="11" t="s">
        <v>89</v>
      </c>
      <c r="C89" s="12">
        <v>45107</v>
      </c>
      <c r="D89" s="13">
        <v>100</v>
      </c>
      <c r="E89" s="7"/>
    </row>
    <row r="90" spans="1:5" x14ac:dyDescent="0.2">
      <c r="A90" s="3"/>
      <c r="B90" s="14" t="s">
        <v>90</v>
      </c>
      <c r="C90" s="15"/>
      <c r="D90" s="15"/>
      <c r="E90" s="3"/>
    </row>
    <row r="91" spans="1:5" x14ac:dyDescent="0.2">
      <c r="A91" s="3"/>
      <c r="B91" s="16" t="s">
        <v>91</v>
      </c>
      <c r="C91" s="3"/>
      <c r="D91" s="3"/>
      <c r="E91" s="3"/>
    </row>
  </sheetData>
  <sheetProtection algorithmName="SHA-512" hashValue="COErZvnOF+eJrlZfpFTMd1E515jE6JQsRe1DDa2o6sm76a3jJRq54ie0jiyLaDzOhasM3tfQ6+1JnBK2wt4AGg==" saltValue="f2FylWhB7PpAE8FArGe6nw==" spinCount="100000" sheet="1" formatCells="0" formatColumns="0" formatRows="0" insertColumns="0" insertRows="0" insertHyperlinks="0" deleteColumns="0" deleteRows="0" sort="0" autoFilter="0" pivotTables="0"/>
  <mergeCells count="4">
    <mergeCell ref="B3:B6"/>
    <mergeCell ref="C3:D3"/>
    <mergeCell ref="C4:D4"/>
    <mergeCell ref="C5:D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29EEA-AA66-794D-9F65-A4E597E1122E}">
  <dimension ref="A1:E89"/>
  <sheetViews>
    <sheetView showGridLines="0" workbookViewId="0">
      <selection activeCell="A11" sqref="A11"/>
    </sheetView>
  </sheetViews>
  <sheetFormatPr baseColWidth="10" defaultColWidth="0" defaultRowHeight="16" zeroHeight="1" x14ac:dyDescent="0.2"/>
  <cols>
    <col min="1" max="1" width="5.83203125" style="19" customWidth="1"/>
    <col min="2" max="4" width="20.83203125" style="19" customWidth="1"/>
    <col min="5" max="5" width="135.83203125" style="19" customWidth="1"/>
    <col min="6" max="16384" width="10.83203125" hidden="1"/>
  </cols>
  <sheetData>
    <row r="1" spans="1:5" ht="100" customHeight="1" x14ac:dyDescent="0.2">
      <c r="A1" s="17"/>
      <c r="B1" s="18" t="s">
        <v>92</v>
      </c>
      <c r="C1" s="18"/>
      <c r="D1" s="18"/>
      <c r="E1" s="18"/>
    </row>
    <row r="2" spans="1:5" ht="20" customHeight="1" x14ac:dyDescent="0.2">
      <c r="C2" s="4"/>
      <c r="D2" s="4"/>
    </row>
    <row r="3" spans="1:5" ht="50" customHeight="1" x14ac:dyDescent="0.2">
      <c r="B3" s="258" t="s">
        <v>93</v>
      </c>
      <c r="C3" s="230" t="s">
        <v>2</v>
      </c>
      <c r="D3" s="232"/>
      <c r="E3" s="20"/>
    </row>
    <row r="4" spans="1:5" ht="25" customHeight="1" x14ac:dyDescent="0.2">
      <c r="B4" s="258"/>
      <c r="C4" s="223" t="s">
        <v>94</v>
      </c>
      <c r="D4" s="223"/>
      <c r="E4" s="21"/>
    </row>
    <row r="5" spans="1:5" ht="25" customHeight="1" x14ac:dyDescent="0.2">
      <c r="B5" s="258"/>
      <c r="C5" s="223" t="s">
        <v>4</v>
      </c>
      <c r="D5" s="223"/>
      <c r="E5" s="21"/>
    </row>
    <row r="6" spans="1:5" ht="25" customHeight="1" x14ac:dyDescent="0.2">
      <c r="B6" s="259"/>
      <c r="C6" s="22" t="s">
        <v>5</v>
      </c>
      <c r="D6" s="22" t="s">
        <v>6</v>
      </c>
      <c r="E6" s="21"/>
    </row>
    <row r="7" spans="1:5" ht="20" customHeight="1" x14ac:dyDescent="0.2">
      <c r="A7" s="23"/>
      <c r="B7" s="24" t="s">
        <v>95</v>
      </c>
      <c r="C7" s="25">
        <v>39427</v>
      </c>
      <c r="D7" s="26">
        <f>(C7/$C$10)*100</f>
        <v>87.407719422706009</v>
      </c>
      <c r="E7" s="27"/>
    </row>
    <row r="8" spans="1:5" ht="20" customHeight="1" x14ac:dyDescent="0.2">
      <c r="A8" s="23"/>
      <c r="B8" s="24" t="s">
        <v>96</v>
      </c>
      <c r="C8" s="25">
        <v>5628</v>
      </c>
      <c r="D8" s="26">
        <f>(C8/$C$10)*100</f>
        <v>12.476999135389185</v>
      </c>
      <c r="E8" s="27"/>
    </row>
    <row r="9" spans="1:5" ht="20" customHeight="1" x14ac:dyDescent="0.2">
      <c r="A9" s="23"/>
      <c r="B9" s="24" t="s">
        <v>97</v>
      </c>
      <c r="C9" s="25">
        <v>52</v>
      </c>
      <c r="D9" s="26">
        <f>(C9/$C$10)*100</f>
        <v>0.11528144190480413</v>
      </c>
      <c r="E9" s="27"/>
    </row>
    <row r="10" spans="1:5" ht="20" customHeight="1" x14ac:dyDescent="0.2">
      <c r="A10" s="23"/>
      <c r="B10" s="28" t="s">
        <v>89</v>
      </c>
      <c r="C10" s="29">
        <f>SUM(C7:C9)</f>
        <v>45107</v>
      </c>
      <c r="D10" s="30">
        <f>SUM(D7:D9)</f>
        <v>99.999999999999986</v>
      </c>
      <c r="E10" s="31"/>
    </row>
    <row r="11" spans="1:5" ht="20" customHeight="1" x14ac:dyDescent="0.2">
      <c r="A11" s="23"/>
      <c r="B11" s="228" t="s">
        <v>90</v>
      </c>
      <c r="C11" s="228"/>
      <c r="D11" s="228"/>
      <c r="E11" s="228"/>
    </row>
    <row r="12" spans="1:5" ht="20" hidden="1" customHeight="1" x14ac:dyDescent="0.2">
      <c r="A12" s="23"/>
      <c r="B12" s="33"/>
      <c r="C12" s="33"/>
      <c r="D12" s="33"/>
      <c r="E12" s="23"/>
    </row>
    <row r="13" spans="1:5" ht="20" hidden="1" customHeight="1" x14ac:dyDescent="0.2">
      <c r="A13" s="23"/>
      <c r="B13" s="257"/>
      <c r="C13" s="257"/>
      <c r="D13" s="257"/>
      <c r="E13" s="23"/>
    </row>
    <row r="14" spans="1:5" ht="20" hidden="1" customHeight="1" x14ac:dyDescent="0.2">
      <c r="B14" s="4"/>
    </row>
    <row r="15" spans="1:5" ht="20" hidden="1" customHeight="1" x14ac:dyDescent="0.2"/>
    <row r="16" spans="1:5" ht="20" hidden="1" customHeight="1" x14ac:dyDescent="0.2"/>
    <row r="17" ht="20" hidden="1" customHeight="1" x14ac:dyDescent="0.2"/>
    <row r="18" ht="20" hidden="1" customHeight="1" x14ac:dyDescent="0.2"/>
    <row r="19" ht="20" hidden="1" customHeight="1" x14ac:dyDescent="0.2"/>
    <row r="20" ht="20" hidden="1" customHeight="1" x14ac:dyDescent="0.2"/>
    <row r="21" ht="20" hidden="1" customHeight="1" x14ac:dyDescent="0.2"/>
    <row r="22" ht="20" hidden="1" customHeight="1" x14ac:dyDescent="0.2"/>
    <row r="23" ht="20" hidden="1" customHeight="1" x14ac:dyDescent="0.2"/>
    <row r="24" ht="20" hidden="1" customHeight="1" x14ac:dyDescent="0.2"/>
    <row r="25" ht="20" hidden="1" customHeight="1" x14ac:dyDescent="0.2"/>
    <row r="26" ht="20" hidden="1" customHeight="1" x14ac:dyDescent="0.2"/>
    <row r="27" ht="20" hidden="1" customHeight="1" x14ac:dyDescent="0.2"/>
    <row r="28" ht="20" hidden="1" customHeight="1" x14ac:dyDescent="0.2"/>
    <row r="29" ht="20" hidden="1" customHeight="1" x14ac:dyDescent="0.2"/>
    <row r="30" ht="20" hidden="1" customHeight="1" x14ac:dyDescent="0.2"/>
    <row r="31" ht="20" hidden="1" customHeight="1" x14ac:dyDescent="0.2"/>
    <row r="32" ht="20" hidden="1" customHeight="1" x14ac:dyDescent="0.2"/>
    <row r="33" ht="20" hidden="1" customHeight="1" x14ac:dyDescent="0.2"/>
    <row r="34" ht="20" hidden="1" customHeight="1" x14ac:dyDescent="0.2"/>
    <row r="35" ht="20" hidden="1" customHeight="1" x14ac:dyDescent="0.2"/>
    <row r="36" ht="20" hidden="1" customHeight="1" x14ac:dyDescent="0.2"/>
    <row r="37" ht="20" hidden="1" customHeight="1" x14ac:dyDescent="0.2"/>
    <row r="38" ht="20" hidden="1" customHeight="1" x14ac:dyDescent="0.2"/>
    <row r="39" ht="20" hidden="1" customHeight="1" x14ac:dyDescent="0.2"/>
    <row r="40" ht="20" hidden="1" customHeight="1" x14ac:dyDescent="0.2"/>
    <row r="41" ht="20" hidden="1" customHeight="1" x14ac:dyDescent="0.2"/>
    <row r="42" ht="20" hidden="1" customHeight="1" x14ac:dyDescent="0.2"/>
    <row r="43" ht="20" hidden="1" customHeight="1" x14ac:dyDescent="0.2"/>
    <row r="44" ht="20" hidden="1" customHeight="1" x14ac:dyDescent="0.2"/>
    <row r="45" ht="20" hidden="1" customHeight="1" x14ac:dyDescent="0.2"/>
    <row r="46" ht="20" hidden="1" customHeight="1" x14ac:dyDescent="0.2"/>
    <row r="47" ht="20" hidden="1" customHeight="1" x14ac:dyDescent="0.2"/>
    <row r="48" ht="20" hidden="1" customHeight="1" x14ac:dyDescent="0.2"/>
    <row r="49" ht="20" hidden="1" customHeight="1" x14ac:dyDescent="0.2"/>
    <row r="50" ht="20" hidden="1" customHeight="1" x14ac:dyDescent="0.2"/>
    <row r="51" ht="20" hidden="1" customHeight="1" x14ac:dyDescent="0.2"/>
    <row r="52" ht="20" hidden="1" customHeight="1" x14ac:dyDescent="0.2"/>
    <row r="53" ht="20" hidden="1" customHeight="1" x14ac:dyDescent="0.2"/>
    <row r="54" ht="20" hidden="1" customHeight="1" x14ac:dyDescent="0.2"/>
    <row r="55" ht="20" hidden="1" customHeight="1" x14ac:dyDescent="0.2"/>
    <row r="56" ht="20" hidden="1" customHeight="1" x14ac:dyDescent="0.2"/>
    <row r="57" ht="20" hidden="1" customHeight="1" x14ac:dyDescent="0.2"/>
    <row r="58" ht="20" hidden="1" customHeight="1" x14ac:dyDescent="0.2"/>
    <row r="59" ht="20" hidden="1" customHeight="1" x14ac:dyDescent="0.2"/>
    <row r="60" ht="20" hidden="1" customHeight="1" x14ac:dyDescent="0.2"/>
    <row r="61" ht="20" hidden="1" customHeight="1" x14ac:dyDescent="0.2"/>
    <row r="62" ht="20" hidden="1" customHeight="1" x14ac:dyDescent="0.2"/>
    <row r="63" ht="20" hidden="1" customHeight="1" x14ac:dyDescent="0.2"/>
    <row r="64" ht="20" hidden="1" customHeight="1" x14ac:dyDescent="0.2"/>
    <row r="65" ht="20" hidden="1" customHeight="1" x14ac:dyDescent="0.2"/>
    <row r="66" ht="20" hidden="1" customHeight="1" x14ac:dyDescent="0.2"/>
    <row r="67" ht="20" hidden="1" customHeight="1" x14ac:dyDescent="0.2"/>
    <row r="68" ht="20" hidden="1" customHeight="1" x14ac:dyDescent="0.2"/>
    <row r="69" ht="20" hidden="1" customHeight="1" x14ac:dyDescent="0.2"/>
    <row r="70" ht="20" hidden="1" customHeight="1" x14ac:dyDescent="0.2"/>
    <row r="71" ht="20" hidden="1" customHeight="1" x14ac:dyDescent="0.2"/>
    <row r="72" ht="20" hidden="1" customHeight="1" x14ac:dyDescent="0.2"/>
    <row r="73" ht="20" hidden="1" customHeight="1" x14ac:dyDescent="0.2"/>
    <row r="74" ht="20" hidden="1" customHeight="1" x14ac:dyDescent="0.2"/>
    <row r="75" ht="20" hidden="1" customHeight="1" x14ac:dyDescent="0.2"/>
    <row r="76" ht="20" hidden="1" customHeight="1" x14ac:dyDescent="0.2"/>
    <row r="77" ht="20" hidden="1" customHeight="1" x14ac:dyDescent="0.2"/>
    <row r="78" ht="20" hidden="1" customHeight="1" x14ac:dyDescent="0.2"/>
    <row r="79" ht="20" hidden="1" customHeight="1" x14ac:dyDescent="0.2"/>
    <row r="80" ht="20" hidden="1" customHeight="1" x14ac:dyDescent="0.2"/>
    <row r="81" ht="20" hidden="1" customHeight="1" x14ac:dyDescent="0.2"/>
    <row r="82" ht="20" hidden="1" customHeight="1" x14ac:dyDescent="0.2"/>
    <row r="83" ht="20" hidden="1" customHeight="1" x14ac:dyDescent="0.2"/>
    <row r="84" ht="20" hidden="1" customHeight="1" x14ac:dyDescent="0.2"/>
    <row r="85" ht="20" hidden="1" customHeight="1" x14ac:dyDescent="0.2"/>
    <row r="86" ht="20" hidden="1" customHeight="1" x14ac:dyDescent="0.2"/>
    <row r="87" ht="20" hidden="1" customHeight="1" x14ac:dyDescent="0.2"/>
    <row r="88" ht="20" hidden="1" customHeight="1" x14ac:dyDescent="0.2"/>
    <row r="89" ht="20" hidden="1" customHeight="1" x14ac:dyDescent="0.2"/>
  </sheetData>
  <sheetProtection algorithmName="SHA-512" hashValue="zOpvEYsHRaQSfPC1/Opu8YbmFhhGfCRhesW7hD0QwZU7KRbxc0530qjoO8qjB8sWV+rYJD1ShedRvp2GN5lR4w==" saltValue="hJpL1U3muug/meKL7oVreA==" spinCount="100000" sheet="1" formatCells="0" formatColumns="0" formatRows="0" insertColumns="0" insertRows="0" insertHyperlinks="0" deleteColumns="0" deleteRows="0" sort="0" autoFilter="0" pivotTables="0"/>
  <mergeCells count="6">
    <mergeCell ref="B13:D13"/>
    <mergeCell ref="B3:B6"/>
    <mergeCell ref="C3:D3"/>
    <mergeCell ref="C4:D4"/>
    <mergeCell ref="C5:D5"/>
    <mergeCell ref="B11:E1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2CBE1-41FA-A144-9ACB-5FE82E8D028D}">
  <dimension ref="A1:I89"/>
  <sheetViews>
    <sheetView showGridLines="0" workbookViewId="0">
      <selection activeCell="A16" sqref="A16"/>
    </sheetView>
  </sheetViews>
  <sheetFormatPr baseColWidth="10" defaultColWidth="0" defaultRowHeight="16" zeroHeight="1" x14ac:dyDescent="0.2"/>
  <cols>
    <col min="1" max="1" width="5.83203125" customWidth="1"/>
    <col min="2" max="2" width="40.83203125" customWidth="1"/>
    <col min="3" max="8" width="10.83203125" customWidth="1"/>
    <col min="9" max="9" width="95.83203125" customWidth="1"/>
    <col min="10" max="16384" width="10.83203125" hidden="1"/>
  </cols>
  <sheetData>
    <row r="1" spans="1:9" ht="100" customHeight="1" x14ac:dyDescent="0.2">
      <c r="A1" s="17"/>
      <c r="B1" s="18" t="s">
        <v>167</v>
      </c>
      <c r="C1" s="18"/>
      <c r="D1" s="18"/>
      <c r="E1" s="18"/>
      <c r="F1" s="18"/>
      <c r="G1" s="18"/>
      <c r="H1" s="18"/>
      <c r="I1" s="18"/>
    </row>
    <row r="2" spans="1:9" ht="20" customHeight="1" x14ac:dyDescent="0.2">
      <c r="A2" s="19"/>
      <c r="B2" s="19"/>
      <c r="C2" s="19"/>
      <c r="D2" s="19"/>
      <c r="E2" s="19"/>
      <c r="F2" s="19"/>
      <c r="G2" s="19"/>
      <c r="H2" s="51"/>
      <c r="I2" s="19"/>
    </row>
    <row r="3" spans="1:9" ht="50" customHeight="1" x14ac:dyDescent="0.2">
      <c r="A3" s="56"/>
      <c r="B3" s="223" t="s">
        <v>168</v>
      </c>
      <c r="C3" s="223" t="s">
        <v>2</v>
      </c>
      <c r="D3" s="223"/>
      <c r="E3" s="223"/>
      <c r="F3" s="223"/>
      <c r="G3" s="223"/>
      <c r="H3" s="223"/>
      <c r="I3" s="56"/>
    </row>
    <row r="4" spans="1:9" ht="25" customHeight="1" x14ac:dyDescent="0.2">
      <c r="A4" s="56"/>
      <c r="B4" s="223"/>
      <c r="C4" s="223" t="s">
        <v>94</v>
      </c>
      <c r="D4" s="223"/>
      <c r="E4" s="223"/>
      <c r="F4" s="223"/>
      <c r="G4" s="223"/>
      <c r="H4" s="223"/>
      <c r="I4" s="56"/>
    </row>
    <row r="5" spans="1:9" ht="25" customHeight="1" x14ac:dyDescent="0.2">
      <c r="A5" s="56"/>
      <c r="B5" s="223"/>
      <c r="C5" s="223" t="s">
        <v>4</v>
      </c>
      <c r="D5" s="223"/>
      <c r="E5" s="223"/>
      <c r="F5" s="223"/>
      <c r="G5" s="223"/>
      <c r="H5" s="223"/>
      <c r="I5" s="56"/>
    </row>
    <row r="6" spans="1:9" ht="25" customHeight="1" x14ac:dyDescent="0.2">
      <c r="A6" s="56"/>
      <c r="B6" s="223"/>
      <c r="C6" s="223" t="s">
        <v>169</v>
      </c>
      <c r="D6" s="223"/>
      <c r="E6" s="223" t="s">
        <v>170</v>
      </c>
      <c r="F6" s="223"/>
      <c r="G6" s="223" t="s">
        <v>89</v>
      </c>
      <c r="H6" s="223" t="s">
        <v>6</v>
      </c>
      <c r="I6" s="56"/>
    </row>
    <row r="7" spans="1:9" ht="20" customHeight="1" x14ac:dyDescent="0.2">
      <c r="A7" s="56"/>
      <c r="B7" s="223"/>
      <c r="C7" s="22" t="s">
        <v>5</v>
      </c>
      <c r="D7" s="22" t="s">
        <v>6</v>
      </c>
      <c r="E7" s="22" t="s">
        <v>5</v>
      </c>
      <c r="F7" s="22" t="s">
        <v>6</v>
      </c>
      <c r="G7" s="223"/>
      <c r="H7" s="223"/>
      <c r="I7" s="56"/>
    </row>
    <row r="8" spans="1:9" ht="20" customHeight="1" x14ac:dyDescent="0.2">
      <c r="A8" s="77"/>
      <c r="B8" s="78" t="s">
        <v>171</v>
      </c>
      <c r="C8" s="79">
        <v>954</v>
      </c>
      <c r="D8" s="80">
        <f t="shared" ref="D8:D14" si="0">(C8/$C$15)*100</f>
        <v>5.1994767822105947</v>
      </c>
      <c r="E8" s="79">
        <v>1527</v>
      </c>
      <c r="F8" s="80">
        <f t="shared" ref="F8:F14" si="1">(E8/$E$15)*100</f>
        <v>5.7064912739639002</v>
      </c>
      <c r="G8" s="81">
        <f t="shared" ref="G8:G14" si="2">E8+C8</f>
        <v>2481</v>
      </c>
      <c r="H8" s="80">
        <f t="shared" ref="H8:H14" si="3">(G8/$G$15)*100</f>
        <v>5.5002549493426738</v>
      </c>
      <c r="I8" s="77"/>
    </row>
    <row r="9" spans="1:9" ht="20" customHeight="1" x14ac:dyDescent="0.2">
      <c r="A9" s="77"/>
      <c r="B9" s="78" t="s">
        <v>172</v>
      </c>
      <c r="C9" s="79">
        <v>4347</v>
      </c>
      <c r="D9" s="80">
        <f t="shared" si="0"/>
        <v>23.691955526487902</v>
      </c>
      <c r="E9" s="79">
        <v>5284</v>
      </c>
      <c r="F9" s="80">
        <f t="shared" si="1"/>
        <v>19.746627302963489</v>
      </c>
      <c r="G9" s="81">
        <f t="shared" si="2"/>
        <v>9631</v>
      </c>
      <c r="H9" s="80">
        <f t="shared" si="3"/>
        <v>21.351453211253244</v>
      </c>
      <c r="I9" s="77"/>
    </row>
    <row r="10" spans="1:9" ht="20" customHeight="1" x14ac:dyDescent="0.2">
      <c r="A10" s="77"/>
      <c r="B10" s="78" t="s">
        <v>173</v>
      </c>
      <c r="C10" s="79">
        <v>6219</v>
      </c>
      <c r="D10" s="80">
        <f t="shared" si="0"/>
        <v>33.894702419882279</v>
      </c>
      <c r="E10" s="79">
        <v>8948</v>
      </c>
      <c r="F10" s="80">
        <f t="shared" si="1"/>
        <v>33.439216712134233</v>
      </c>
      <c r="G10" s="81">
        <f t="shared" si="2"/>
        <v>15167</v>
      </c>
      <c r="H10" s="80">
        <f t="shared" si="3"/>
        <v>33.624492872503161</v>
      </c>
      <c r="I10" s="77"/>
    </row>
    <row r="11" spans="1:9" ht="20" customHeight="1" x14ac:dyDescent="0.2">
      <c r="A11" s="77"/>
      <c r="B11" s="78" t="s">
        <v>174</v>
      </c>
      <c r="C11" s="79">
        <v>4019</v>
      </c>
      <c r="D11" s="80">
        <f t="shared" si="0"/>
        <v>21.904294746021368</v>
      </c>
      <c r="E11" s="79">
        <v>6970</v>
      </c>
      <c r="F11" s="80">
        <f t="shared" si="1"/>
        <v>26.047311185021861</v>
      </c>
      <c r="G11" s="81">
        <f t="shared" si="2"/>
        <v>10989</v>
      </c>
      <c r="H11" s="80">
        <f t="shared" si="3"/>
        <v>24.362072405613318</v>
      </c>
      <c r="I11" s="77"/>
    </row>
    <row r="12" spans="1:9" ht="20" customHeight="1" x14ac:dyDescent="0.2">
      <c r="A12" s="77"/>
      <c r="B12" s="78" t="s">
        <v>175</v>
      </c>
      <c r="C12" s="79">
        <v>2354</v>
      </c>
      <c r="D12" s="80">
        <f t="shared" si="0"/>
        <v>12.829736211031175</v>
      </c>
      <c r="E12" s="79">
        <v>3435</v>
      </c>
      <c r="F12" s="80">
        <f t="shared" si="1"/>
        <v>12.836802571097575</v>
      </c>
      <c r="G12" s="81">
        <f t="shared" si="2"/>
        <v>5789</v>
      </c>
      <c r="H12" s="80">
        <f t="shared" si="3"/>
        <v>12.833928215132905</v>
      </c>
      <c r="I12" s="77"/>
    </row>
    <row r="13" spans="1:9" ht="20" customHeight="1" x14ac:dyDescent="0.2">
      <c r="A13" s="77"/>
      <c r="B13" s="78" t="s">
        <v>176</v>
      </c>
      <c r="C13" s="79">
        <v>238</v>
      </c>
      <c r="D13" s="80">
        <f t="shared" si="0"/>
        <v>1.2971441028994986</v>
      </c>
      <c r="E13" s="79">
        <v>343</v>
      </c>
      <c r="F13" s="80">
        <f t="shared" si="1"/>
        <v>1.2818117268956239</v>
      </c>
      <c r="G13" s="81">
        <f t="shared" si="2"/>
        <v>581</v>
      </c>
      <c r="H13" s="80">
        <f t="shared" si="3"/>
        <v>1.2880484182056</v>
      </c>
      <c r="I13" s="77"/>
    </row>
    <row r="14" spans="1:9" ht="20" customHeight="1" x14ac:dyDescent="0.2">
      <c r="A14" s="77"/>
      <c r="B14" s="78" t="s">
        <v>177</v>
      </c>
      <c r="C14" s="79">
        <v>217</v>
      </c>
      <c r="D14" s="80">
        <f t="shared" si="0"/>
        <v>1.18269021146719</v>
      </c>
      <c r="E14" s="79">
        <v>252</v>
      </c>
      <c r="F14" s="80">
        <f t="shared" si="1"/>
        <v>0.94173922792331555</v>
      </c>
      <c r="G14" s="81">
        <f t="shared" si="2"/>
        <v>469</v>
      </c>
      <c r="H14" s="80">
        <f t="shared" si="3"/>
        <v>1.0397499279490989</v>
      </c>
      <c r="I14" s="77"/>
    </row>
    <row r="15" spans="1:9" ht="20" customHeight="1" x14ac:dyDescent="0.2">
      <c r="A15" s="77"/>
      <c r="B15" s="74" t="s">
        <v>89</v>
      </c>
      <c r="C15" s="82">
        <f t="shared" ref="C15:H15" si="4">SUM(C8:C14)</f>
        <v>18348</v>
      </c>
      <c r="D15" s="83">
        <f t="shared" si="4"/>
        <v>100</v>
      </c>
      <c r="E15" s="82">
        <f t="shared" si="4"/>
        <v>26759</v>
      </c>
      <c r="F15" s="83">
        <f t="shared" si="4"/>
        <v>100</v>
      </c>
      <c r="G15" s="82">
        <f t="shared" si="4"/>
        <v>45107</v>
      </c>
      <c r="H15" s="83">
        <f t="shared" si="4"/>
        <v>100.00000000000001</v>
      </c>
      <c r="I15" s="84"/>
    </row>
    <row r="16" spans="1:9" ht="20" customHeight="1" x14ac:dyDescent="0.2">
      <c r="A16" s="85"/>
      <c r="B16" s="213" t="s">
        <v>90</v>
      </c>
      <c r="C16" s="213"/>
      <c r="D16" s="213"/>
      <c r="E16" s="213"/>
      <c r="F16" s="213"/>
      <c r="G16" s="213"/>
      <c r="H16" s="213"/>
      <c r="I16" s="213"/>
    </row>
    <row r="17" ht="20" hidden="1" customHeight="1" x14ac:dyDescent="0.2"/>
    <row r="18" ht="20" hidden="1" customHeight="1" x14ac:dyDescent="0.2"/>
    <row r="19" ht="20" hidden="1" customHeight="1" x14ac:dyDescent="0.2"/>
    <row r="20" ht="20" hidden="1" customHeight="1" x14ac:dyDescent="0.2"/>
    <row r="21" ht="20" hidden="1" customHeight="1" x14ac:dyDescent="0.2"/>
    <row r="22" ht="20" hidden="1" customHeight="1" x14ac:dyDescent="0.2"/>
    <row r="23" ht="20" hidden="1" customHeight="1" x14ac:dyDescent="0.2"/>
    <row r="24" ht="20" hidden="1" customHeight="1" x14ac:dyDescent="0.2"/>
    <row r="25" ht="20" hidden="1" customHeight="1" x14ac:dyDescent="0.2"/>
    <row r="26" ht="20" hidden="1" customHeight="1" x14ac:dyDescent="0.2"/>
    <row r="27" ht="20" hidden="1" customHeight="1" x14ac:dyDescent="0.2"/>
    <row r="28" ht="20" hidden="1" customHeight="1" x14ac:dyDescent="0.2"/>
    <row r="29" ht="20" hidden="1" customHeight="1" x14ac:dyDescent="0.2"/>
    <row r="30" ht="20" hidden="1" customHeight="1" x14ac:dyDescent="0.2"/>
    <row r="31" ht="20" hidden="1" customHeight="1" x14ac:dyDescent="0.2"/>
    <row r="32" ht="20" hidden="1" customHeight="1" x14ac:dyDescent="0.2"/>
    <row r="33" ht="20" hidden="1" customHeight="1" x14ac:dyDescent="0.2"/>
    <row r="34" ht="20" hidden="1" customHeight="1" x14ac:dyDescent="0.2"/>
    <row r="35" ht="20" hidden="1" customHeight="1" x14ac:dyDescent="0.2"/>
    <row r="36" ht="20" hidden="1" customHeight="1" x14ac:dyDescent="0.2"/>
    <row r="37" ht="20" hidden="1" customHeight="1" x14ac:dyDescent="0.2"/>
    <row r="38" ht="20" hidden="1" customHeight="1" x14ac:dyDescent="0.2"/>
    <row r="39" ht="20" hidden="1" customHeight="1" x14ac:dyDescent="0.2"/>
    <row r="40" ht="20" hidden="1" customHeight="1" x14ac:dyDescent="0.2"/>
    <row r="41" ht="20" hidden="1" customHeight="1" x14ac:dyDescent="0.2"/>
    <row r="42" ht="20" hidden="1" customHeight="1" x14ac:dyDescent="0.2"/>
    <row r="43" ht="20" hidden="1" customHeight="1" x14ac:dyDescent="0.2"/>
    <row r="44" ht="20" hidden="1" customHeight="1" x14ac:dyDescent="0.2"/>
    <row r="45" ht="20" hidden="1" customHeight="1" x14ac:dyDescent="0.2"/>
    <row r="46" ht="20" hidden="1" customHeight="1" x14ac:dyDescent="0.2"/>
    <row r="47" ht="20" hidden="1" customHeight="1" x14ac:dyDescent="0.2"/>
    <row r="48" ht="20" hidden="1" customHeight="1" x14ac:dyDescent="0.2"/>
    <row r="49" ht="20" hidden="1" customHeight="1" x14ac:dyDescent="0.2"/>
    <row r="50" ht="20" hidden="1" customHeight="1" x14ac:dyDescent="0.2"/>
    <row r="51" ht="20" hidden="1" customHeight="1" x14ac:dyDescent="0.2"/>
    <row r="52" ht="20" hidden="1" customHeight="1" x14ac:dyDescent="0.2"/>
    <row r="53" ht="20" hidden="1" customHeight="1" x14ac:dyDescent="0.2"/>
    <row r="54" ht="20" hidden="1" customHeight="1" x14ac:dyDescent="0.2"/>
    <row r="55" ht="20" hidden="1" customHeight="1" x14ac:dyDescent="0.2"/>
    <row r="56" ht="20" hidden="1" customHeight="1" x14ac:dyDescent="0.2"/>
    <row r="57" ht="20" hidden="1" customHeight="1" x14ac:dyDescent="0.2"/>
    <row r="58" ht="20" hidden="1" customHeight="1" x14ac:dyDescent="0.2"/>
    <row r="59" ht="20" hidden="1" customHeight="1" x14ac:dyDescent="0.2"/>
    <row r="60" ht="20" hidden="1" customHeight="1" x14ac:dyDescent="0.2"/>
    <row r="61" ht="20" hidden="1" customHeight="1" x14ac:dyDescent="0.2"/>
    <row r="62" ht="20" hidden="1" customHeight="1" x14ac:dyDescent="0.2"/>
    <row r="63" ht="20" hidden="1" customHeight="1" x14ac:dyDescent="0.2"/>
    <row r="64" ht="20" hidden="1" customHeight="1" x14ac:dyDescent="0.2"/>
    <row r="65" ht="20" hidden="1" customHeight="1" x14ac:dyDescent="0.2"/>
    <row r="66" ht="20" hidden="1" customHeight="1" x14ac:dyDescent="0.2"/>
    <row r="67" ht="20" hidden="1" customHeight="1" x14ac:dyDescent="0.2"/>
    <row r="68" ht="20" hidden="1" customHeight="1" x14ac:dyDescent="0.2"/>
    <row r="69" ht="20" hidden="1" customHeight="1" x14ac:dyDescent="0.2"/>
    <row r="70" ht="20" hidden="1" customHeight="1" x14ac:dyDescent="0.2"/>
    <row r="71" ht="20" hidden="1" customHeight="1" x14ac:dyDescent="0.2"/>
    <row r="72" ht="20" hidden="1" customHeight="1" x14ac:dyDescent="0.2"/>
    <row r="73" ht="20" hidden="1" customHeight="1" x14ac:dyDescent="0.2"/>
    <row r="74" ht="20" hidden="1" customHeight="1" x14ac:dyDescent="0.2"/>
    <row r="75" ht="20" hidden="1" customHeight="1" x14ac:dyDescent="0.2"/>
    <row r="76" ht="20" hidden="1" customHeight="1" x14ac:dyDescent="0.2"/>
    <row r="77" ht="20" hidden="1" customHeight="1" x14ac:dyDescent="0.2"/>
    <row r="78" ht="20" hidden="1" customHeight="1" x14ac:dyDescent="0.2"/>
    <row r="79" ht="20" hidden="1" customHeight="1" x14ac:dyDescent="0.2"/>
    <row r="80" ht="20" hidden="1" customHeight="1" x14ac:dyDescent="0.2"/>
    <row r="81" ht="20" hidden="1" customHeight="1" x14ac:dyDescent="0.2"/>
    <row r="82" ht="20" hidden="1" customHeight="1" x14ac:dyDescent="0.2"/>
    <row r="83" ht="20" hidden="1" customHeight="1" x14ac:dyDescent="0.2"/>
    <row r="84" ht="20" hidden="1" customHeight="1" x14ac:dyDescent="0.2"/>
    <row r="85" ht="20" hidden="1" customHeight="1" x14ac:dyDescent="0.2"/>
    <row r="86" ht="20" hidden="1" customHeight="1" x14ac:dyDescent="0.2"/>
    <row r="87" ht="20" hidden="1" customHeight="1" x14ac:dyDescent="0.2"/>
    <row r="88" ht="20" hidden="1" customHeight="1" x14ac:dyDescent="0.2"/>
    <row r="89" ht="20" hidden="1" customHeight="1" x14ac:dyDescent="0.2"/>
  </sheetData>
  <sheetProtection algorithmName="SHA-512" hashValue="9kciTskCpZ9Xg0pd50WRwWIu1SqAKvjRM+dCZ6All7pltdBlgUatYgQzCTkINtOs6elS5knGq7ZePPXkhxRY8Q==" saltValue="Li7igz8wi8jk0IWVn5j/Bw==" spinCount="100000" sheet="1" formatCells="0" formatColumns="0" formatRows="0" insertColumns="0" insertRows="0" insertHyperlinks="0" deleteColumns="0" deleteRows="0" sort="0" autoFilter="0" pivotTables="0"/>
  <mergeCells count="9">
    <mergeCell ref="C6:D6"/>
    <mergeCell ref="E6:F6"/>
    <mergeCell ref="G6:G7"/>
    <mergeCell ref="H6:H7"/>
    <mergeCell ref="B16:I16"/>
    <mergeCell ref="B3:B7"/>
    <mergeCell ref="C3:H3"/>
    <mergeCell ref="C4:H4"/>
    <mergeCell ref="C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2B346-C921-5D44-871B-CB796A4072A1}">
  <dimension ref="A1:F14"/>
  <sheetViews>
    <sheetView showGridLines="0" zoomScaleNormal="100" workbookViewId="0">
      <selection activeCell="A14" sqref="A14"/>
    </sheetView>
  </sheetViews>
  <sheetFormatPr baseColWidth="10" defaultColWidth="0" defaultRowHeight="16" zeroHeight="1" x14ac:dyDescent="0.2"/>
  <cols>
    <col min="1" max="1" width="5.83203125" customWidth="1"/>
    <col min="2" max="2" width="96.83203125" customWidth="1"/>
    <col min="3" max="3" width="3.83203125" customWidth="1"/>
    <col min="4" max="4" width="96.83203125" customWidth="1"/>
    <col min="5" max="5" width="5.83203125" customWidth="1"/>
    <col min="6" max="6" width="16.83203125" hidden="1" customWidth="1"/>
    <col min="7" max="16384" width="10.83203125" hidden="1"/>
  </cols>
  <sheetData>
    <row r="1" spans="1:6" ht="100" customHeight="1" x14ac:dyDescent="0.2">
      <c r="A1" s="190"/>
      <c r="B1" s="118" t="s">
        <v>389</v>
      </c>
      <c r="C1" s="118"/>
      <c r="D1" s="118"/>
      <c r="E1" s="68"/>
      <c r="F1" s="212"/>
    </row>
    <row r="2" spans="1:6" ht="25" customHeight="1" x14ac:dyDescent="0.2">
      <c r="A2" s="19"/>
      <c r="B2" s="197"/>
      <c r="C2" s="198"/>
      <c r="D2" s="197"/>
      <c r="E2" s="19"/>
    </row>
    <row r="3" spans="1:6" ht="25" customHeight="1" x14ac:dyDescent="0.25">
      <c r="A3" s="199"/>
      <c r="B3" s="200" t="str">
        <f>'Notas metodológicas'!B1</f>
        <v>Notas metodológicas</v>
      </c>
      <c r="C3" s="201"/>
      <c r="D3" s="200" t="str">
        <f>'C9'!B1</f>
        <v>C9. Personas inscriptas SINEP según agrupamiento</v>
      </c>
      <c r="E3" s="19"/>
    </row>
    <row r="4" spans="1:6" ht="25" customHeight="1" x14ac:dyDescent="0.25">
      <c r="A4" s="199"/>
      <c r="B4" s="200" t="str">
        <f>Créditos!B1</f>
        <v>Créditos</v>
      </c>
      <c r="C4" s="201"/>
      <c r="D4" s="200" t="str">
        <f>'C10'!B1</f>
        <v>C10. Personas inscriptas SINEP según nivel</v>
      </c>
      <c r="E4" s="19"/>
    </row>
    <row r="5" spans="1:6" ht="25" customHeight="1" x14ac:dyDescent="0.2">
      <c r="A5" s="202"/>
      <c r="B5" s="200" t="str">
        <f>'C1'!B1:O1</f>
        <v>C1. Personas inscriptas según condición de cursada</v>
      </c>
      <c r="C5" s="203"/>
      <c r="D5" s="200" t="str">
        <f>'C11'!B1</f>
        <v>C11. Personas inscriptas SINEP según tramo</v>
      </c>
      <c r="E5" s="204"/>
    </row>
    <row r="6" spans="1:6" ht="25" customHeight="1" x14ac:dyDescent="0.2">
      <c r="A6" s="202"/>
      <c r="B6" s="200" t="str">
        <f>[1]C2!B1:I1</f>
        <v>C2. Personas inscriptas según género</v>
      </c>
      <c r="C6" s="203"/>
      <c r="D6" s="200" t="str">
        <f>'C12'!B1</f>
        <v>C12. Personas inscriptas según nivel de estudios y género</v>
      </c>
      <c r="E6" s="204"/>
      <c r="F6" s="212"/>
    </row>
    <row r="7" spans="1:6" ht="25" customHeight="1" x14ac:dyDescent="0.2">
      <c r="A7" s="205"/>
      <c r="B7" s="206" t="str">
        <f>'C3'!B1:K1</f>
        <v>C3. Personas inscriptas según condición de cursada y género</v>
      </c>
      <c r="C7" s="207"/>
      <c r="D7" s="200" t="str">
        <f>'C13'!B1</f>
        <v>C13. Personas inscriptas según jurisdicción</v>
      </c>
      <c r="E7" s="208"/>
    </row>
    <row r="8" spans="1:6" ht="25" customHeight="1" x14ac:dyDescent="0.2">
      <c r="A8" s="202"/>
      <c r="B8" s="200" t="str">
        <f>'C4'!B1:E1</f>
        <v>C4. Personas inscriptas según programa/área</v>
      </c>
      <c r="C8" s="203"/>
      <c r="D8" s="200" t="str">
        <f>'C14'!B1</f>
        <v>C14. Personas inscriptas según modalidad de cursada</v>
      </c>
      <c r="E8" s="204"/>
    </row>
    <row r="9" spans="1:6" ht="25" customHeight="1" x14ac:dyDescent="0.2">
      <c r="A9" s="202"/>
      <c r="B9" s="200" t="str">
        <f>'C5'!B1:E1</f>
        <v>C5. Cursos/actividades según programa/área</v>
      </c>
      <c r="C9" s="203"/>
      <c r="D9" s="200" t="str">
        <f>'C15'!B1</f>
        <v>C15. Personas inscriptas según rango etario y género</v>
      </c>
      <c r="E9" s="204"/>
    </row>
    <row r="10" spans="1:6" ht="25" customHeight="1" x14ac:dyDescent="0.2">
      <c r="A10" s="201"/>
      <c r="B10" s="200" t="str">
        <f>'C6'!B1:H1</f>
        <v>C6. Comisiones y personas inscriptas según curso/actividad</v>
      </c>
      <c r="C10" s="209"/>
      <c r="D10" s="200" t="str">
        <f>'C16'!B1</f>
        <v>C16. Agentes según cantidad de cursos/actividades</v>
      </c>
      <c r="E10" s="204"/>
    </row>
    <row r="11" spans="1:6" ht="25" customHeight="1" x14ac:dyDescent="0.2">
      <c r="A11" s="201"/>
      <c r="B11" s="200" t="str">
        <f>'C7'!B1</f>
        <v>C7. Cantidad de Cursos/Actividades según rango de cantidad de presonas inscriptas</v>
      </c>
      <c r="C11" s="209"/>
      <c r="D11" s="200" t="str">
        <f>'C17'!B1</f>
        <v>C17. Cantidad de cursos según rango de duración (en horas)</v>
      </c>
      <c r="E11" s="204"/>
    </row>
    <row r="12" spans="1:6" ht="25" customHeight="1" x14ac:dyDescent="0.2">
      <c r="A12" s="201"/>
      <c r="B12" s="200" t="str">
        <f>'C8'!B1:I1</f>
        <v>C8. Personas inscriptas según escalafón y género</v>
      </c>
      <c r="C12" s="209"/>
      <c r="D12" s="200" t="str">
        <f>'C18'!B1</f>
        <v>C18. Cantidad de cursos/Actividades según programa, área y rango de duración (en horas)</v>
      </c>
      <c r="E12" s="204"/>
    </row>
    <row r="13" spans="1:6" ht="20" customHeight="1" x14ac:dyDescent="0.2">
      <c r="A13" s="204"/>
      <c r="B13" s="204"/>
      <c r="C13" s="209"/>
      <c r="D13" s="204"/>
      <c r="E13" s="204"/>
    </row>
    <row r="14" spans="1:6" ht="20" customHeight="1" x14ac:dyDescent="0.2">
      <c r="A14" s="204"/>
      <c r="B14" s="204"/>
      <c r="C14" s="210"/>
      <c r="D14" s="211"/>
      <c r="E14" s="204"/>
    </row>
  </sheetData>
  <sheetProtection algorithmName="SHA-512" hashValue="+GNgdnk6m4XgcFa1yoX6U0hy9oTxeU6vMmIxh0MqFwrP/g9te77RcIN3Idj2NEXfGzmWejXhShbn1SW8f8PBVw==" saltValue="3Xe4pr+1stTdICK42YmFbA==" spinCount="100000" sheet="1" formatCells="0" formatColumns="0" formatRows="0" insertColumns="0" insertRows="0" insertHyperlinks="0" deleteColumns="0" deleteRows="0" sort="0" autoFilter="0" pivotTables="0"/>
  <hyperlinks>
    <hyperlink ref="B5" location="'C1'!A1" display="Inscriptos a cursos / actividades INAP según condición de cursada" xr:uid="{8796D5A2-D24C-3B43-9809-3CA02449D74A}"/>
    <hyperlink ref="B8" location="'C4'!A1" display="C4. Inscriptos según Programa / Área" xr:uid="{4F866F01-F6FE-664B-BF50-07E43E21EBE5}"/>
    <hyperlink ref="B6" location="'C2'!A1" display="C2. Inscriptos según Género" xr:uid="{569BC1DD-A873-8E47-85EA-A270E065F27A}"/>
    <hyperlink ref="B7" location="'C3'!A1" display="C3. Inscriptos a cursos / actividades INAP según condición de cursada y género" xr:uid="{08DD4161-84DE-E64E-855C-FEA58778DE95}"/>
    <hyperlink ref="B12" location="'C8'!A1" display="C8. Inscriptos según escalafón y género" xr:uid="{DFD5C36E-C3A0-0F44-B5C4-324E930F1487}"/>
    <hyperlink ref="D3" location="'C9'!A1" display="C9. Inscriptos SINEP según agrupamiento" xr:uid="{E45CD761-A62D-4F40-8766-13F4BFC3E350}"/>
    <hyperlink ref="D4" location="'C10'!A1" display="C10. Inscriptos SINEP según nivel" xr:uid="{A6A2F43C-24EB-D349-A3F2-AC27093F70FA}"/>
    <hyperlink ref="B9" location="'C5'!A1" display="C5. Comisiones e Inscriptos según Curso / Actividad" xr:uid="{6D1D0677-ED10-FD41-952B-E41504EB63B9}"/>
    <hyperlink ref="B3" location="'Notas metodológicas'!A1" display="Notas metodológicas" xr:uid="{536CC362-2B04-CF4C-BE45-FEE721393ED7}"/>
    <hyperlink ref="B4" location="Créditos!A1" display="Créditos" xr:uid="{0BBAFAEC-76DA-0B4E-8099-F6FA2AAEBC0A}"/>
    <hyperlink ref="B10" location="'C6'!A1" display="C6. Comisiones e Inscriptos según curso / actividad" xr:uid="{CA1A1FF0-10D6-AD45-8322-C9DC363EB40A}"/>
    <hyperlink ref="B11" location="'C7'!A1" display="C7. Cantidad de Cursos/Actividades según rango de cantidad de inscriptos" xr:uid="{383D4489-74C8-2C47-A887-A82B24898452}"/>
    <hyperlink ref="D5" location="'C11'!A1" display="'C11'!A1" xr:uid="{42DE331B-4780-174A-B311-365428C489F6}"/>
    <hyperlink ref="D6" location="'C12'!A1" display="'C12'!A1" xr:uid="{518E07E9-C0D9-F441-B5C3-EF9546177B79}"/>
    <hyperlink ref="D7" location="'C13'!A1" display="'C13'!A1" xr:uid="{05DBACAA-02F6-AE48-A964-AAE42BBB7AF7}"/>
    <hyperlink ref="D8" location="'C14'!A1" display="'C14'!A1" xr:uid="{93BAC1E7-9B5F-E648-8AEE-60F7720667B1}"/>
    <hyperlink ref="D9" location="'C15'!A1" display="'C15'!A1" xr:uid="{DD7DA517-D5EE-A247-9D29-2EF22FB27C8C}"/>
    <hyperlink ref="D10" location="'C16'!A1" display="'C16'!A1" xr:uid="{21EDE036-DF44-6344-B31D-95470FD35D25}"/>
    <hyperlink ref="D11" location="'C17'!A1" display="'C17'!A1" xr:uid="{A728172E-A169-384C-926D-93604D02048C}"/>
    <hyperlink ref="D12" location="'C18'!A1" display="'C18'!A1" xr:uid="{E1C7482D-D459-4741-8F96-578FF061D1D7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C8149-0854-144F-BE21-D3FD7845DE9E}">
  <dimension ref="A1:E89"/>
  <sheetViews>
    <sheetView showGridLines="0" workbookViewId="0">
      <selection activeCell="A17" sqref="A17"/>
    </sheetView>
  </sheetViews>
  <sheetFormatPr baseColWidth="10" defaultColWidth="0" defaultRowHeight="16" zeroHeight="1" x14ac:dyDescent="0.2"/>
  <cols>
    <col min="1" max="1" width="5.83203125" customWidth="1"/>
    <col min="2" max="2" width="40.83203125" customWidth="1"/>
    <col min="3" max="4" width="20.83203125" customWidth="1"/>
    <col min="5" max="5" width="115.83203125" customWidth="1"/>
    <col min="6" max="16384" width="10.83203125" hidden="1"/>
  </cols>
  <sheetData>
    <row r="1" spans="1:5" ht="100" customHeight="1" x14ac:dyDescent="0.2">
      <c r="A1" s="68"/>
      <c r="B1" s="18" t="s">
        <v>161</v>
      </c>
      <c r="C1" s="18"/>
      <c r="D1" s="18"/>
      <c r="E1" s="18"/>
    </row>
    <row r="2" spans="1:5" ht="20" customHeight="1" x14ac:dyDescent="0.2">
      <c r="A2" s="19"/>
      <c r="B2" s="19"/>
      <c r="C2" s="4"/>
      <c r="D2" s="4"/>
      <c r="E2" s="19"/>
    </row>
    <row r="3" spans="1:5" ht="50" customHeight="1" x14ac:dyDescent="0.2">
      <c r="A3" s="54"/>
      <c r="B3" s="223" t="s">
        <v>162</v>
      </c>
      <c r="C3" s="245" t="s">
        <v>2</v>
      </c>
      <c r="D3" s="245"/>
      <c r="E3" s="21" t="s">
        <v>163</v>
      </c>
    </row>
    <row r="4" spans="1:5" ht="25" customHeight="1" x14ac:dyDescent="0.2">
      <c r="A4" s="56"/>
      <c r="B4" s="223"/>
      <c r="C4" s="223" t="s">
        <v>94</v>
      </c>
      <c r="D4" s="223"/>
      <c r="E4" s="21" t="s">
        <v>164</v>
      </c>
    </row>
    <row r="5" spans="1:5" ht="25" customHeight="1" x14ac:dyDescent="0.2">
      <c r="A5" s="56"/>
      <c r="B5" s="223"/>
      <c r="C5" s="22" t="s">
        <v>165</v>
      </c>
      <c r="D5" s="22" t="s">
        <v>6</v>
      </c>
      <c r="E5" s="21" t="s">
        <v>165</v>
      </c>
    </row>
    <row r="6" spans="1:5" ht="25" customHeight="1" x14ac:dyDescent="0.2">
      <c r="A6" s="56"/>
      <c r="B6" s="69">
        <v>1</v>
      </c>
      <c r="C6" s="70">
        <v>15226</v>
      </c>
      <c r="D6" s="26">
        <f>(C6/$C$16)*100</f>
        <v>65.595381699121148</v>
      </c>
      <c r="E6" s="71"/>
    </row>
    <row r="7" spans="1:5" ht="20" customHeight="1" x14ac:dyDescent="0.2">
      <c r="A7" s="56"/>
      <c r="B7" s="69">
        <v>2</v>
      </c>
      <c r="C7" s="70">
        <v>3829</v>
      </c>
      <c r="D7" s="26">
        <f t="shared" ref="D7:D15" si="0">(C7/$C$16)*100</f>
        <v>16.49577804583836</v>
      </c>
      <c r="E7" s="71"/>
    </row>
    <row r="8" spans="1:5" ht="20" customHeight="1" x14ac:dyDescent="0.2">
      <c r="A8" s="56"/>
      <c r="B8" s="69">
        <v>3</v>
      </c>
      <c r="C8" s="70">
        <v>1704</v>
      </c>
      <c r="D8" s="26">
        <f t="shared" si="0"/>
        <v>7.3410305014647594</v>
      </c>
      <c r="E8" s="71"/>
    </row>
    <row r="9" spans="1:5" ht="20" customHeight="1" x14ac:dyDescent="0.2">
      <c r="A9" s="56"/>
      <c r="B9" s="69">
        <v>4</v>
      </c>
      <c r="C9" s="70">
        <v>823</v>
      </c>
      <c r="D9" s="26">
        <f t="shared" si="0"/>
        <v>3.5455798724797516</v>
      </c>
      <c r="E9" s="71"/>
    </row>
    <row r="10" spans="1:5" ht="20" customHeight="1" x14ac:dyDescent="0.2">
      <c r="A10" s="56"/>
      <c r="B10" s="69">
        <v>5</v>
      </c>
      <c r="C10" s="70">
        <v>463</v>
      </c>
      <c r="D10" s="26">
        <f t="shared" si="0"/>
        <v>1.9946579355505774</v>
      </c>
      <c r="E10" s="71"/>
    </row>
    <row r="11" spans="1:5" ht="20" customHeight="1" x14ac:dyDescent="0.2">
      <c r="A11" s="56"/>
      <c r="B11" s="69">
        <v>6</v>
      </c>
      <c r="C11" s="70">
        <v>279</v>
      </c>
      <c r="D11" s="26">
        <f t="shared" si="0"/>
        <v>1.2019645011201103</v>
      </c>
      <c r="E11" s="71"/>
    </row>
    <row r="12" spans="1:5" ht="20" customHeight="1" x14ac:dyDescent="0.2">
      <c r="A12" s="56"/>
      <c r="B12" s="69">
        <v>7</v>
      </c>
      <c r="C12" s="70">
        <v>194</v>
      </c>
      <c r="D12" s="26">
        <f t="shared" si="0"/>
        <v>0.83577459934516629</v>
      </c>
      <c r="E12" s="72"/>
    </row>
    <row r="13" spans="1:5" ht="20" customHeight="1" x14ac:dyDescent="0.2">
      <c r="A13" s="56"/>
      <c r="B13" s="69">
        <v>8</v>
      </c>
      <c r="C13" s="70">
        <v>157</v>
      </c>
      <c r="D13" s="26">
        <f t="shared" si="0"/>
        <v>0.67637428916077891</v>
      </c>
      <c r="E13" s="73"/>
    </row>
    <row r="14" spans="1:5" ht="20" customHeight="1" x14ac:dyDescent="0.2">
      <c r="A14" s="56"/>
      <c r="B14" s="69">
        <v>9</v>
      </c>
      <c r="C14" s="70">
        <v>105</v>
      </c>
      <c r="D14" s="26">
        <f t="shared" si="0"/>
        <v>0.45235223160434263</v>
      </c>
      <c r="E14" s="73"/>
    </row>
    <row r="15" spans="1:5" ht="20" customHeight="1" x14ac:dyDescent="0.2">
      <c r="A15" s="56"/>
      <c r="B15" s="69" t="s">
        <v>166</v>
      </c>
      <c r="C15" s="70">
        <v>432</v>
      </c>
      <c r="D15" s="26">
        <f t="shared" si="0"/>
        <v>1.8611063243150094</v>
      </c>
      <c r="E15" s="73"/>
    </row>
    <row r="16" spans="1:5" ht="20" customHeight="1" x14ac:dyDescent="0.2">
      <c r="A16" s="54"/>
      <c r="B16" s="74" t="s">
        <v>89</v>
      </c>
      <c r="C16" s="75">
        <f>SUM(C6:C15)</f>
        <v>23212</v>
      </c>
      <c r="D16" s="30">
        <f>SUM(D6:D15)</f>
        <v>100</v>
      </c>
      <c r="E16" s="76"/>
    </row>
    <row r="17" spans="1:5" ht="20" customHeight="1" x14ac:dyDescent="0.2">
      <c r="A17" s="23"/>
      <c r="B17" s="228" t="s">
        <v>90</v>
      </c>
      <c r="C17" s="228"/>
      <c r="D17" s="228"/>
      <c r="E17" s="23"/>
    </row>
    <row r="18" spans="1:5" ht="20" hidden="1" customHeight="1" x14ac:dyDescent="0.2"/>
    <row r="19" spans="1:5" ht="20" hidden="1" customHeight="1" x14ac:dyDescent="0.2"/>
    <row r="20" spans="1:5" ht="20" hidden="1" customHeight="1" x14ac:dyDescent="0.2"/>
    <row r="21" spans="1:5" ht="20" hidden="1" customHeight="1" x14ac:dyDescent="0.2"/>
    <row r="22" spans="1:5" ht="20" hidden="1" customHeight="1" x14ac:dyDescent="0.2"/>
    <row r="23" spans="1:5" ht="20" hidden="1" customHeight="1" x14ac:dyDescent="0.2"/>
    <row r="24" spans="1:5" ht="20" hidden="1" customHeight="1" x14ac:dyDescent="0.2"/>
    <row r="25" spans="1:5" ht="20" hidden="1" customHeight="1" x14ac:dyDescent="0.2"/>
    <row r="26" spans="1:5" ht="20" hidden="1" customHeight="1" x14ac:dyDescent="0.2"/>
    <row r="27" spans="1:5" ht="20" hidden="1" customHeight="1" x14ac:dyDescent="0.2"/>
    <row r="28" spans="1:5" ht="20" hidden="1" customHeight="1" x14ac:dyDescent="0.2"/>
    <row r="29" spans="1:5" ht="20" hidden="1" customHeight="1" x14ac:dyDescent="0.2"/>
    <row r="30" spans="1:5" ht="20" hidden="1" customHeight="1" x14ac:dyDescent="0.2"/>
    <row r="31" spans="1:5" ht="20" hidden="1" customHeight="1" x14ac:dyDescent="0.2"/>
    <row r="32" spans="1:5" ht="20" hidden="1" customHeight="1" x14ac:dyDescent="0.2"/>
    <row r="33" ht="20" hidden="1" customHeight="1" x14ac:dyDescent="0.2"/>
    <row r="34" ht="20" hidden="1" customHeight="1" x14ac:dyDescent="0.2"/>
    <row r="35" ht="20" hidden="1" customHeight="1" x14ac:dyDescent="0.2"/>
    <row r="36" ht="20" hidden="1" customHeight="1" x14ac:dyDescent="0.2"/>
    <row r="37" ht="20" hidden="1" customHeight="1" x14ac:dyDescent="0.2"/>
    <row r="38" ht="20" hidden="1" customHeight="1" x14ac:dyDescent="0.2"/>
    <row r="39" ht="20" hidden="1" customHeight="1" x14ac:dyDescent="0.2"/>
    <row r="40" ht="20" hidden="1" customHeight="1" x14ac:dyDescent="0.2"/>
    <row r="41" ht="20" hidden="1" customHeight="1" x14ac:dyDescent="0.2"/>
    <row r="42" ht="20" hidden="1" customHeight="1" x14ac:dyDescent="0.2"/>
    <row r="43" ht="20" hidden="1" customHeight="1" x14ac:dyDescent="0.2"/>
    <row r="44" ht="20" hidden="1" customHeight="1" x14ac:dyDescent="0.2"/>
    <row r="45" ht="20" hidden="1" customHeight="1" x14ac:dyDescent="0.2"/>
    <row r="46" ht="20" hidden="1" customHeight="1" x14ac:dyDescent="0.2"/>
    <row r="47" ht="20" hidden="1" customHeight="1" x14ac:dyDescent="0.2"/>
    <row r="48" ht="20" hidden="1" customHeight="1" x14ac:dyDescent="0.2"/>
    <row r="49" ht="20" hidden="1" customHeight="1" x14ac:dyDescent="0.2"/>
    <row r="50" ht="20" hidden="1" customHeight="1" x14ac:dyDescent="0.2"/>
    <row r="51" ht="20" hidden="1" customHeight="1" x14ac:dyDescent="0.2"/>
    <row r="52" ht="20" hidden="1" customHeight="1" x14ac:dyDescent="0.2"/>
    <row r="53" ht="20" hidden="1" customHeight="1" x14ac:dyDescent="0.2"/>
    <row r="54" ht="20" hidden="1" customHeight="1" x14ac:dyDescent="0.2"/>
    <row r="55" ht="20" hidden="1" customHeight="1" x14ac:dyDescent="0.2"/>
    <row r="56" ht="20" hidden="1" customHeight="1" x14ac:dyDescent="0.2"/>
    <row r="57" ht="20" hidden="1" customHeight="1" x14ac:dyDescent="0.2"/>
    <row r="58" ht="20" hidden="1" customHeight="1" x14ac:dyDescent="0.2"/>
    <row r="59" ht="20" hidden="1" customHeight="1" x14ac:dyDescent="0.2"/>
    <row r="60" ht="20" hidden="1" customHeight="1" x14ac:dyDescent="0.2"/>
    <row r="61" ht="20" hidden="1" customHeight="1" x14ac:dyDescent="0.2"/>
    <row r="62" ht="20" hidden="1" customHeight="1" x14ac:dyDescent="0.2"/>
    <row r="63" ht="20" hidden="1" customHeight="1" x14ac:dyDescent="0.2"/>
    <row r="64" ht="20" hidden="1" customHeight="1" x14ac:dyDescent="0.2"/>
    <row r="65" ht="20" hidden="1" customHeight="1" x14ac:dyDescent="0.2"/>
    <row r="66" ht="20" hidden="1" customHeight="1" x14ac:dyDescent="0.2"/>
    <row r="67" ht="20" hidden="1" customHeight="1" x14ac:dyDescent="0.2"/>
    <row r="68" ht="20" hidden="1" customHeight="1" x14ac:dyDescent="0.2"/>
    <row r="69" ht="20" hidden="1" customHeight="1" x14ac:dyDescent="0.2"/>
    <row r="70" ht="20" hidden="1" customHeight="1" x14ac:dyDescent="0.2"/>
    <row r="71" ht="20" hidden="1" customHeight="1" x14ac:dyDescent="0.2"/>
    <row r="72" ht="20" hidden="1" customHeight="1" x14ac:dyDescent="0.2"/>
    <row r="73" ht="20" hidden="1" customHeight="1" x14ac:dyDescent="0.2"/>
    <row r="74" ht="20" hidden="1" customHeight="1" x14ac:dyDescent="0.2"/>
    <row r="75" ht="20" hidden="1" customHeight="1" x14ac:dyDescent="0.2"/>
    <row r="76" ht="20" hidden="1" customHeight="1" x14ac:dyDescent="0.2"/>
    <row r="77" ht="20" hidden="1" customHeight="1" x14ac:dyDescent="0.2"/>
    <row r="78" ht="20" hidden="1" customHeight="1" x14ac:dyDescent="0.2"/>
    <row r="79" ht="20" hidden="1" customHeight="1" x14ac:dyDescent="0.2"/>
    <row r="80" ht="20" hidden="1" customHeight="1" x14ac:dyDescent="0.2"/>
    <row r="81" ht="20" hidden="1" customHeight="1" x14ac:dyDescent="0.2"/>
    <row r="82" ht="20" hidden="1" customHeight="1" x14ac:dyDescent="0.2"/>
    <row r="83" ht="20" hidden="1" customHeight="1" x14ac:dyDescent="0.2"/>
    <row r="84" ht="20" hidden="1" customHeight="1" x14ac:dyDescent="0.2"/>
    <row r="85" ht="20" hidden="1" customHeight="1" x14ac:dyDescent="0.2"/>
    <row r="86" ht="20" hidden="1" customHeight="1" x14ac:dyDescent="0.2"/>
    <row r="87" ht="20" hidden="1" customHeight="1" x14ac:dyDescent="0.2"/>
    <row r="88" ht="20" hidden="1" customHeight="1" x14ac:dyDescent="0.2"/>
    <row r="89" ht="20" hidden="1" customHeight="1" x14ac:dyDescent="0.2"/>
  </sheetData>
  <sheetProtection algorithmName="SHA-512" hashValue="rrve5w65MsOirCRWd21rYCdX6COvrd4VfXgzgpaVyjZk2CZlJg1x42dGK+Gh5+Uk19GZBgtwxZB8ArAVzmi21A==" saltValue="Il2b/ezDU69+su1ePpHY8g==" spinCount="100000" sheet="1" formatCells="0" formatColumns="0" formatRows="0" insertColumns="0" insertRows="0" insertHyperlinks="0" deleteColumns="0" deleteRows="0" sort="0" autoFilter="0" pivotTables="0"/>
  <mergeCells count="4">
    <mergeCell ref="C3:D3"/>
    <mergeCell ref="C4:D4"/>
    <mergeCell ref="B3:B5"/>
    <mergeCell ref="B17:D17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BCC80-0FF7-DE43-8549-770D3AF9C427}">
  <dimension ref="A1:E89"/>
  <sheetViews>
    <sheetView showGridLines="0" workbookViewId="0">
      <selection activeCell="A17" sqref="A17"/>
    </sheetView>
  </sheetViews>
  <sheetFormatPr baseColWidth="10" defaultColWidth="0" defaultRowHeight="16" zeroHeight="1" x14ac:dyDescent="0.2"/>
  <cols>
    <col min="1" max="1" width="5.83203125" customWidth="1"/>
    <col min="2" max="2" width="40.83203125" customWidth="1"/>
    <col min="3" max="4" width="20.83203125" customWidth="1"/>
    <col min="5" max="5" width="115.83203125" customWidth="1"/>
    <col min="6" max="16384" width="10.83203125" hidden="1"/>
  </cols>
  <sheetData>
    <row r="1" spans="1:5" ht="100" customHeight="1" x14ac:dyDescent="0.35">
      <c r="A1" s="35"/>
      <c r="B1" s="18" t="s">
        <v>151</v>
      </c>
      <c r="C1" s="18"/>
      <c r="D1" s="18"/>
      <c r="E1" s="18"/>
    </row>
    <row r="2" spans="1:5" ht="20" customHeight="1" x14ac:dyDescent="0.35">
      <c r="A2" s="52"/>
      <c r="B2" s="53"/>
      <c r="C2" s="53"/>
      <c r="D2" s="52"/>
      <c r="E2" s="19"/>
    </row>
    <row r="3" spans="1:5" ht="50" customHeight="1" x14ac:dyDescent="0.2">
      <c r="A3" s="54"/>
      <c r="B3" s="260" t="s">
        <v>152</v>
      </c>
      <c r="C3" s="230" t="s">
        <v>2</v>
      </c>
      <c r="D3" s="232"/>
      <c r="E3" s="55"/>
    </row>
    <row r="4" spans="1:5" ht="25" customHeight="1" x14ac:dyDescent="0.2">
      <c r="A4" s="56"/>
      <c r="B4" s="261"/>
      <c r="C4" s="223" t="s">
        <v>94</v>
      </c>
      <c r="D4" s="223"/>
      <c r="E4" s="21"/>
    </row>
    <row r="5" spans="1:5" ht="25" customHeight="1" x14ac:dyDescent="0.2">
      <c r="A5" s="56"/>
      <c r="B5" s="262"/>
      <c r="C5" s="57" t="s">
        <v>5</v>
      </c>
      <c r="D5" s="57" t="s">
        <v>6</v>
      </c>
      <c r="E5" s="58"/>
    </row>
    <row r="6" spans="1:5" ht="25" customHeight="1" x14ac:dyDescent="0.2">
      <c r="A6" s="56"/>
      <c r="B6" s="59" t="s">
        <v>153</v>
      </c>
      <c r="C6" s="60">
        <v>139</v>
      </c>
      <c r="D6" s="26">
        <f>(C6/$C$16)*100</f>
        <v>40.406976744186046</v>
      </c>
      <c r="E6" s="61"/>
    </row>
    <row r="7" spans="1:5" ht="20" customHeight="1" x14ac:dyDescent="0.2">
      <c r="A7" s="62"/>
      <c r="B7" s="59" t="s">
        <v>154</v>
      </c>
      <c r="C7" s="60">
        <v>70</v>
      </c>
      <c r="D7" s="26">
        <f>(C7/$C$16)*100</f>
        <v>20.348837209302324</v>
      </c>
      <c r="E7" s="61"/>
    </row>
    <row r="8" spans="1:5" ht="20" customHeight="1" x14ac:dyDescent="0.2">
      <c r="A8" s="54"/>
      <c r="B8" s="263" t="s">
        <v>100</v>
      </c>
      <c r="C8" s="264"/>
      <c r="D8" s="265"/>
      <c r="E8" s="63"/>
    </row>
    <row r="9" spans="1:5" ht="20" customHeight="1" x14ac:dyDescent="0.2">
      <c r="A9" s="54"/>
      <c r="B9" s="64" t="s">
        <v>155</v>
      </c>
      <c r="C9" s="60">
        <v>77</v>
      </c>
      <c r="D9" s="26">
        <f>(C9/$C$16)*100</f>
        <v>22.38372093023256</v>
      </c>
      <c r="E9" s="61"/>
    </row>
    <row r="10" spans="1:5" ht="20" customHeight="1" x14ac:dyDescent="0.2">
      <c r="A10" s="54"/>
      <c r="B10" s="64" t="s">
        <v>156</v>
      </c>
      <c r="C10" s="60">
        <v>37</v>
      </c>
      <c r="D10" s="26">
        <f>(C10/$C$16)*100</f>
        <v>10.755813953488373</v>
      </c>
      <c r="E10" s="61"/>
    </row>
    <row r="11" spans="1:5" ht="20" customHeight="1" x14ac:dyDescent="0.2">
      <c r="A11" s="54"/>
      <c r="B11" s="64" t="s">
        <v>157</v>
      </c>
      <c r="C11" s="60">
        <v>18</v>
      </c>
      <c r="D11" s="26">
        <f>(C11/$C$16)*100</f>
        <v>5.2325581395348841</v>
      </c>
      <c r="E11" s="61"/>
    </row>
    <row r="12" spans="1:5" ht="20" customHeight="1" x14ac:dyDescent="0.2">
      <c r="A12" s="54"/>
      <c r="B12" s="263" t="s">
        <v>101</v>
      </c>
      <c r="C12" s="264"/>
      <c r="D12" s="265"/>
      <c r="E12" s="63"/>
    </row>
    <row r="13" spans="1:5" ht="20" customHeight="1" x14ac:dyDescent="0.2">
      <c r="A13" s="54"/>
      <c r="B13" s="64" t="s">
        <v>158</v>
      </c>
      <c r="C13" s="60">
        <v>1</v>
      </c>
      <c r="D13" s="26">
        <f>(C13/$C$16)*100</f>
        <v>0.29069767441860467</v>
      </c>
      <c r="E13" s="61"/>
    </row>
    <row r="14" spans="1:5" ht="20" customHeight="1" x14ac:dyDescent="0.2">
      <c r="A14" s="54"/>
      <c r="B14" s="64" t="s">
        <v>159</v>
      </c>
      <c r="C14" s="60">
        <v>0</v>
      </c>
      <c r="D14" s="26">
        <f>(C14/$C$16)*100</f>
        <v>0</v>
      </c>
      <c r="E14" s="61"/>
    </row>
    <row r="15" spans="1:5" ht="20" customHeight="1" x14ac:dyDescent="0.2">
      <c r="A15" s="54"/>
      <c r="B15" s="64" t="s">
        <v>160</v>
      </c>
      <c r="C15" s="60">
        <v>2</v>
      </c>
      <c r="D15" s="26">
        <f>(C15/$C$16)*100</f>
        <v>0.58139534883720934</v>
      </c>
      <c r="E15" s="61"/>
    </row>
    <row r="16" spans="1:5" ht="20" customHeight="1" x14ac:dyDescent="0.2">
      <c r="A16" s="56"/>
      <c r="B16" s="65" t="s">
        <v>89</v>
      </c>
      <c r="C16" s="29">
        <f>SUM(C6,C7,C9,C10,C11,C13,C14,C15)</f>
        <v>344</v>
      </c>
      <c r="D16" s="66">
        <f>SUM(D6,D7,D9,D10,D11,D13,D14,D15)</f>
        <v>100</v>
      </c>
      <c r="E16" s="67"/>
    </row>
    <row r="17" ht="20" customHeight="1" x14ac:dyDescent="0.2"/>
    <row r="18" ht="20" hidden="1" customHeight="1" x14ac:dyDescent="0.2"/>
    <row r="19" ht="20" hidden="1" customHeight="1" x14ac:dyDescent="0.2"/>
    <row r="20" ht="20" hidden="1" customHeight="1" x14ac:dyDescent="0.2"/>
    <row r="21" ht="20" hidden="1" customHeight="1" x14ac:dyDescent="0.2"/>
    <row r="22" ht="20" hidden="1" customHeight="1" x14ac:dyDescent="0.2"/>
    <row r="23" ht="20" hidden="1" customHeight="1" x14ac:dyDescent="0.2"/>
    <row r="24" ht="20" hidden="1" customHeight="1" x14ac:dyDescent="0.2"/>
    <row r="25" ht="20" hidden="1" customHeight="1" x14ac:dyDescent="0.2"/>
    <row r="26" ht="20" hidden="1" customHeight="1" x14ac:dyDescent="0.2"/>
    <row r="27" ht="20" hidden="1" customHeight="1" x14ac:dyDescent="0.2"/>
    <row r="28" ht="20" hidden="1" customHeight="1" x14ac:dyDescent="0.2"/>
    <row r="29" ht="20" hidden="1" customHeight="1" x14ac:dyDescent="0.2"/>
    <row r="30" ht="20" hidden="1" customHeight="1" x14ac:dyDescent="0.2"/>
    <row r="31" ht="20" hidden="1" customHeight="1" x14ac:dyDescent="0.2"/>
    <row r="32" ht="20" hidden="1" customHeight="1" x14ac:dyDescent="0.2"/>
    <row r="33" ht="20" hidden="1" customHeight="1" x14ac:dyDescent="0.2"/>
    <row r="34" ht="20" hidden="1" customHeight="1" x14ac:dyDescent="0.2"/>
    <row r="35" ht="20" hidden="1" customHeight="1" x14ac:dyDescent="0.2"/>
    <row r="36" ht="20" hidden="1" customHeight="1" x14ac:dyDescent="0.2"/>
    <row r="37" ht="20" hidden="1" customHeight="1" x14ac:dyDescent="0.2"/>
    <row r="38" ht="20" hidden="1" customHeight="1" x14ac:dyDescent="0.2"/>
    <row r="39" ht="20" hidden="1" customHeight="1" x14ac:dyDescent="0.2"/>
    <row r="40" ht="20" hidden="1" customHeight="1" x14ac:dyDescent="0.2"/>
    <row r="41" ht="20" hidden="1" customHeight="1" x14ac:dyDescent="0.2"/>
    <row r="42" ht="20" hidden="1" customHeight="1" x14ac:dyDescent="0.2"/>
    <row r="43" ht="20" hidden="1" customHeight="1" x14ac:dyDescent="0.2"/>
    <row r="44" ht="20" hidden="1" customHeight="1" x14ac:dyDescent="0.2"/>
    <row r="45" ht="20" hidden="1" customHeight="1" x14ac:dyDescent="0.2"/>
    <row r="46" ht="20" hidden="1" customHeight="1" x14ac:dyDescent="0.2"/>
    <row r="47" ht="20" hidden="1" customHeight="1" x14ac:dyDescent="0.2"/>
    <row r="48" ht="20" hidden="1" customHeight="1" x14ac:dyDescent="0.2"/>
    <row r="49" ht="20" hidden="1" customHeight="1" x14ac:dyDescent="0.2"/>
    <row r="50" ht="20" hidden="1" customHeight="1" x14ac:dyDescent="0.2"/>
    <row r="51" ht="20" hidden="1" customHeight="1" x14ac:dyDescent="0.2"/>
    <row r="52" ht="20" hidden="1" customHeight="1" x14ac:dyDescent="0.2"/>
    <row r="53" ht="20" hidden="1" customHeight="1" x14ac:dyDescent="0.2"/>
    <row r="54" ht="20" hidden="1" customHeight="1" x14ac:dyDescent="0.2"/>
    <row r="55" ht="20" hidden="1" customHeight="1" x14ac:dyDescent="0.2"/>
    <row r="56" ht="20" hidden="1" customHeight="1" x14ac:dyDescent="0.2"/>
    <row r="57" ht="20" hidden="1" customHeight="1" x14ac:dyDescent="0.2"/>
    <row r="58" ht="20" hidden="1" customHeight="1" x14ac:dyDescent="0.2"/>
    <row r="59" ht="20" hidden="1" customHeight="1" x14ac:dyDescent="0.2"/>
    <row r="60" ht="20" hidden="1" customHeight="1" x14ac:dyDescent="0.2"/>
    <row r="61" ht="20" hidden="1" customHeight="1" x14ac:dyDescent="0.2"/>
    <row r="62" ht="20" hidden="1" customHeight="1" x14ac:dyDescent="0.2"/>
    <row r="63" ht="20" hidden="1" customHeight="1" x14ac:dyDescent="0.2"/>
    <row r="64" ht="20" hidden="1" customHeight="1" x14ac:dyDescent="0.2"/>
    <row r="65" ht="20" hidden="1" customHeight="1" x14ac:dyDescent="0.2"/>
    <row r="66" ht="20" hidden="1" customHeight="1" x14ac:dyDescent="0.2"/>
    <row r="67" ht="20" hidden="1" customHeight="1" x14ac:dyDescent="0.2"/>
    <row r="68" ht="20" hidden="1" customHeight="1" x14ac:dyDescent="0.2"/>
    <row r="69" ht="20" hidden="1" customHeight="1" x14ac:dyDescent="0.2"/>
    <row r="70" ht="20" hidden="1" customHeight="1" x14ac:dyDescent="0.2"/>
    <row r="71" ht="20" hidden="1" customHeight="1" x14ac:dyDescent="0.2"/>
    <row r="72" ht="20" hidden="1" customHeight="1" x14ac:dyDescent="0.2"/>
    <row r="73" ht="20" hidden="1" customHeight="1" x14ac:dyDescent="0.2"/>
    <row r="74" ht="20" hidden="1" customHeight="1" x14ac:dyDescent="0.2"/>
    <row r="75" ht="20" hidden="1" customHeight="1" x14ac:dyDescent="0.2"/>
    <row r="76" ht="20" hidden="1" customHeight="1" x14ac:dyDescent="0.2"/>
    <row r="77" ht="20" hidden="1" customHeight="1" x14ac:dyDescent="0.2"/>
    <row r="78" ht="20" hidden="1" customHeight="1" x14ac:dyDescent="0.2"/>
    <row r="79" ht="20" hidden="1" customHeight="1" x14ac:dyDescent="0.2"/>
    <row r="80" ht="20" hidden="1" customHeight="1" x14ac:dyDescent="0.2"/>
    <row r="81" ht="20" hidden="1" customHeight="1" x14ac:dyDescent="0.2"/>
    <row r="82" ht="20" hidden="1" customHeight="1" x14ac:dyDescent="0.2"/>
    <row r="83" ht="20" hidden="1" customHeight="1" x14ac:dyDescent="0.2"/>
    <row r="84" ht="20" hidden="1" customHeight="1" x14ac:dyDescent="0.2"/>
    <row r="85" ht="20" hidden="1" customHeight="1" x14ac:dyDescent="0.2"/>
    <row r="86" ht="20" hidden="1" customHeight="1" x14ac:dyDescent="0.2"/>
    <row r="87" ht="20" hidden="1" customHeight="1" x14ac:dyDescent="0.2"/>
    <row r="88" ht="20" hidden="1" customHeight="1" x14ac:dyDescent="0.2"/>
    <row r="89" ht="20" hidden="1" customHeight="1" x14ac:dyDescent="0.2"/>
  </sheetData>
  <sheetProtection algorithmName="SHA-512" hashValue="56XxJA33zZ33FWrGmxYnu4i0jo2tNAWgpIpkKuxCMS5xOkxdNKTckzzOPrhRux8vcGM3TlbN3Dk6vsijnG4M4Q==" saltValue="RtF2sLsQH3XYGeCxSfTdnQ==" spinCount="100000" sheet="1" formatCells="0" formatColumns="0" formatRows="0" insertColumns="0" insertRows="0" insertHyperlinks="0" deleteColumns="0" deleteRows="0" sort="0" autoFilter="0" pivotTables="0"/>
  <mergeCells count="5">
    <mergeCell ref="C3:D3"/>
    <mergeCell ref="C4:D4"/>
    <mergeCell ref="B3:B5"/>
    <mergeCell ref="B8:D8"/>
    <mergeCell ref="B12:D1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5201E-6736-1447-9988-9B758F0B058A}">
  <dimension ref="A1:R476"/>
  <sheetViews>
    <sheetView showGridLines="0" workbookViewId="0">
      <selection activeCell="A115" sqref="A115"/>
    </sheetView>
  </sheetViews>
  <sheetFormatPr baseColWidth="10" defaultRowHeight="16" zeroHeight="1" x14ac:dyDescent="0.2"/>
  <cols>
    <col min="1" max="1" width="5.83203125" customWidth="1"/>
    <col min="2" max="2" width="40.83203125" customWidth="1"/>
    <col min="3" max="6" width="10.83203125" customWidth="1"/>
    <col min="8" max="8" width="10.83203125" customWidth="1"/>
    <col min="10" max="10" width="10.83203125" customWidth="1"/>
    <col min="12" max="12" width="10.83203125" customWidth="1"/>
    <col min="14" max="14" width="10.83203125" customWidth="1"/>
    <col min="16" max="16" width="10.83203125" customWidth="1"/>
    <col min="18" max="18" width="5.83203125" customWidth="1"/>
  </cols>
  <sheetData>
    <row r="1" spans="1:18" ht="100" customHeight="1" x14ac:dyDescent="0.35">
      <c r="A1" s="35"/>
      <c r="B1" s="18" t="s">
        <v>98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20" customHeight="1" x14ac:dyDescent="0.2">
      <c r="A2" s="19"/>
      <c r="B2" s="19"/>
      <c r="C2" s="36"/>
      <c r="D2" s="37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50" customHeight="1" x14ac:dyDescent="0.2">
      <c r="A3" s="23"/>
      <c r="B3" s="223" t="s">
        <v>2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3"/>
    </row>
    <row r="4" spans="1:18" ht="25" customHeight="1" x14ac:dyDescent="0.2">
      <c r="A4" s="23"/>
      <c r="B4" s="218" t="s">
        <v>94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24"/>
      <c r="R4" s="23"/>
    </row>
    <row r="5" spans="1:18" ht="25" customHeight="1" x14ac:dyDescent="0.2">
      <c r="A5" s="23"/>
      <c r="B5" s="267" t="s">
        <v>99</v>
      </c>
      <c r="C5" s="268"/>
      <c r="D5" s="269"/>
      <c r="E5" s="269"/>
      <c r="F5" s="270"/>
      <c r="G5" s="218" t="s">
        <v>100</v>
      </c>
      <c r="H5" s="219"/>
      <c r="I5" s="219"/>
      <c r="J5" s="219"/>
      <c r="K5" s="219"/>
      <c r="L5" s="224"/>
      <c r="M5" s="218" t="s">
        <v>101</v>
      </c>
      <c r="N5" s="219"/>
      <c r="O5" s="219"/>
      <c r="P5" s="224"/>
      <c r="Q5" s="266" t="s">
        <v>102</v>
      </c>
      <c r="R5" s="23"/>
    </row>
    <row r="6" spans="1:18" ht="25" customHeight="1" x14ac:dyDescent="0.2">
      <c r="A6" s="23"/>
      <c r="B6" s="267"/>
      <c r="C6" s="38" t="s">
        <v>103</v>
      </c>
      <c r="D6" s="38" t="s">
        <v>6</v>
      </c>
      <c r="E6" s="38" t="s">
        <v>104</v>
      </c>
      <c r="F6" s="38" t="s">
        <v>6</v>
      </c>
      <c r="G6" s="38" t="s">
        <v>105</v>
      </c>
      <c r="H6" s="38" t="s">
        <v>6</v>
      </c>
      <c r="I6" s="38" t="s">
        <v>106</v>
      </c>
      <c r="J6" s="38" t="s">
        <v>6</v>
      </c>
      <c r="K6" s="38" t="s">
        <v>107</v>
      </c>
      <c r="L6" s="38" t="s">
        <v>6</v>
      </c>
      <c r="M6" s="38" t="s">
        <v>108</v>
      </c>
      <c r="N6" s="38" t="s">
        <v>6</v>
      </c>
      <c r="O6" s="38" t="s">
        <v>109</v>
      </c>
      <c r="P6" s="38" t="s">
        <v>6</v>
      </c>
      <c r="Q6" s="266"/>
      <c r="R6" s="23"/>
    </row>
    <row r="7" spans="1:18" ht="20" customHeight="1" x14ac:dyDescent="0.2">
      <c r="A7" s="39"/>
      <c r="B7" s="40" t="s">
        <v>110</v>
      </c>
      <c r="C7" s="41">
        <v>20</v>
      </c>
      <c r="D7" s="42">
        <v>14.388489208633093</v>
      </c>
      <c r="E7" s="41"/>
      <c r="F7" s="42"/>
      <c r="G7" s="41"/>
      <c r="H7" s="42"/>
      <c r="I7" s="41"/>
      <c r="J7" s="42"/>
      <c r="K7" s="41"/>
      <c r="L7" s="42"/>
      <c r="M7" s="41"/>
      <c r="N7" s="42"/>
      <c r="O7" s="41"/>
      <c r="P7" s="42"/>
      <c r="Q7" s="41">
        <v>20</v>
      </c>
      <c r="R7" s="39"/>
    </row>
    <row r="8" spans="1:18" ht="20" customHeight="1" x14ac:dyDescent="0.2">
      <c r="A8" s="19"/>
      <c r="B8" s="43" t="s">
        <v>111</v>
      </c>
      <c r="C8" s="44">
        <v>10</v>
      </c>
      <c r="D8" s="26">
        <v>7.1942446043165464</v>
      </c>
      <c r="E8" s="44"/>
      <c r="F8" s="26"/>
      <c r="G8" s="44"/>
      <c r="H8" s="26"/>
      <c r="I8" s="44"/>
      <c r="J8" s="26"/>
      <c r="K8" s="44"/>
      <c r="L8" s="26"/>
      <c r="M8" s="44"/>
      <c r="N8" s="26"/>
      <c r="O8" s="44"/>
      <c r="P8" s="26"/>
      <c r="Q8" s="44">
        <v>10</v>
      </c>
      <c r="R8" s="19"/>
    </row>
    <row r="9" spans="1:18" ht="20" customHeight="1" x14ac:dyDescent="0.2">
      <c r="A9" s="19"/>
      <c r="B9" s="43" t="s">
        <v>112</v>
      </c>
      <c r="C9" s="44">
        <v>1</v>
      </c>
      <c r="D9" s="26">
        <v>0.71942446043165476</v>
      </c>
      <c r="E9" s="44"/>
      <c r="F9" s="26"/>
      <c r="G9" s="44"/>
      <c r="H9" s="26"/>
      <c r="I9" s="44"/>
      <c r="J9" s="26"/>
      <c r="K9" s="44"/>
      <c r="L9" s="26"/>
      <c r="M9" s="44"/>
      <c r="N9" s="26"/>
      <c r="O9" s="44"/>
      <c r="P9" s="26"/>
      <c r="Q9" s="44">
        <v>1</v>
      </c>
      <c r="R9" s="19"/>
    </row>
    <row r="10" spans="1:18" ht="20" customHeight="1" x14ac:dyDescent="0.2">
      <c r="A10" s="19"/>
      <c r="B10" s="43" t="s">
        <v>113</v>
      </c>
      <c r="C10" s="44">
        <v>2</v>
      </c>
      <c r="D10" s="26">
        <v>1.4388489208633095</v>
      </c>
      <c r="E10" s="44"/>
      <c r="F10" s="26"/>
      <c r="G10" s="44"/>
      <c r="H10" s="26"/>
      <c r="I10" s="44"/>
      <c r="J10" s="26"/>
      <c r="K10" s="44"/>
      <c r="L10" s="26"/>
      <c r="M10" s="44"/>
      <c r="N10" s="26"/>
      <c r="O10" s="44"/>
      <c r="P10" s="26"/>
      <c r="Q10" s="44">
        <v>2</v>
      </c>
      <c r="R10" s="19"/>
    </row>
    <row r="11" spans="1:18" ht="20" customHeight="1" x14ac:dyDescent="0.2">
      <c r="A11" s="19"/>
      <c r="B11" s="43" t="s">
        <v>114</v>
      </c>
      <c r="C11" s="44">
        <v>1</v>
      </c>
      <c r="D11" s="26">
        <v>0.71942446043165476</v>
      </c>
      <c r="E11" s="44"/>
      <c r="F11" s="26"/>
      <c r="G11" s="44"/>
      <c r="H11" s="26"/>
      <c r="I11" s="44"/>
      <c r="J11" s="26"/>
      <c r="K11" s="44"/>
      <c r="L11" s="26"/>
      <c r="M11" s="44"/>
      <c r="N11" s="26"/>
      <c r="O11" s="44"/>
      <c r="P11" s="26"/>
      <c r="Q11" s="44">
        <v>1</v>
      </c>
      <c r="R11" s="19"/>
    </row>
    <row r="12" spans="1:18" ht="20" customHeight="1" x14ac:dyDescent="0.2">
      <c r="A12" s="19"/>
      <c r="B12" s="43" t="s">
        <v>115</v>
      </c>
      <c r="C12" s="44">
        <v>2</v>
      </c>
      <c r="D12" s="26">
        <v>1.4388489208633095</v>
      </c>
      <c r="E12" s="44"/>
      <c r="F12" s="26"/>
      <c r="G12" s="44"/>
      <c r="H12" s="26"/>
      <c r="I12" s="44"/>
      <c r="J12" s="26"/>
      <c r="K12" s="44"/>
      <c r="L12" s="26"/>
      <c r="M12" s="44"/>
      <c r="N12" s="26"/>
      <c r="O12" s="44"/>
      <c r="P12" s="26"/>
      <c r="Q12" s="44">
        <v>2</v>
      </c>
      <c r="R12" s="19"/>
    </row>
    <row r="13" spans="1:18" ht="20" customHeight="1" x14ac:dyDescent="0.2">
      <c r="A13" s="19"/>
      <c r="B13" s="43" t="s">
        <v>116</v>
      </c>
      <c r="C13" s="44">
        <v>1</v>
      </c>
      <c r="D13" s="26">
        <v>0.71942446043165476</v>
      </c>
      <c r="E13" s="44"/>
      <c r="F13" s="26"/>
      <c r="G13" s="44"/>
      <c r="H13" s="26"/>
      <c r="I13" s="44"/>
      <c r="J13" s="26"/>
      <c r="K13" s="44"/>
      <c r="L13" s="26"/>
      <c r="M13" s="44"/>
      <c r="N13" s="26"/>
      <c r="O13" s="44"/>
      <c r="P13" s="26"/>
      <c r="Q13" s="44">
        <v>1</v>
      </c>
      <c r="R13" s="19"/>
    </row>
    <row r="14" spans="1:18" ht="20" customHeight="1" x14ac:dyDescent="0.2">
      <c r="A14" s="19"/>
      <c r="B14" s="43" t="s">
        <v>117</v>
      </c>
      <c r="C14" s="44">
        <v>2</v>
      </c>
      <c r="D14" s="26">
        <v>1.4388489208633095</v>
      </c>
      <c r="E14" s="44"/>
      <c r="F14" s="26"/>
      <c r="G14" s="44"/>
      <c r="H14" s="26"/>
      <c r="I14" s="44"/>
      <c r="J14" s="26"/>
      <c r="K14" s="44"/>
      <c r="L14" s="26"/>
      <c r="M14" s="44"/>
      <c r="N14" s="26"/>
      <c r="O14" s="44"/>
      <c r="P14" s="26"/>
      <c r="Q14" s="44">
        <v>2</v>
      </c>
      <c r="R14" s="19"/>
    </row>
    <row r="15" spans="1:18" ht="20" customHeight="1" x14ac:dyDescent="0.2">
      <c r="A15" s="19"/>
      <c r="B15" s="43" t="s">
        <v>118</v>
      </c>
      <c r="C15" s="44">
        <v>1</v>
      </c>
      <c r="D15" s="26">
        <v>0.71942446043165476</v>
      </c>
      <c r="E15" s="44"/>
      <c r="F15" s="26"/>
      <c r="G15" s="44"/>
      <c r="H15" s="26"/>
      <c r="I15" s="44"/>
      <c r="J15" s="26"/>
      <c r="K15" s="44"/>
      <c r="L15" s="26"/>
      <c r="M15" s="44"/>
      <c r="N15" s="26"/>
      <c r="O15" s="44"/>
      <c r="P15" s="26"/>
      <c r="Q15" s="44">
        <v>1</v>
      </c>
      <c r="R15" s="19"/>
    </row>
    <row r="16" spans="1:18" ht="20" customHeight="1" x14ac:dyDescent="0.2">
      <c r="A16" s="19"/>
      <c r="B16" s="40" t="s">
        <v>119</v>
      </c>
      <c r="C16" s="41">
        <v>1</v>
      </c>
      <c r="D16" s="42">
        <v>0.71942446043165476</v>
      </c>
      <c r="E16" s="41"/>
      <c r="F16" s="42"/>
      <c r="G16" s="41"/>
      <c r="H16" s="42"/>
      <c r="I16" s="41"/>
      <c r="J16" s="42"/>
      <c r="K16" s="41"/>
      <c r="L16" s="42"/>
      <c r="M16" s="41"/>
      <c r="N16" s="42"/>
      <c r="O16" s="41"/>
      <c r="P16" s="42"/>
      <c r="Q16" s="41">
        <v>1</v>
      </c>
      <c r="R16" s="19"/>
    </row>
    <row r="17" spans="1:18" ht="20" customHeight="1" x14ac:dyDescent="0.2">
      <c r="A17" s="19"/>
      <c r="B17" s="43" t="s">
        <v>120</v>
      </c>
      <c r="C17" s="44">
        <v>1</v>
      </c>
      <c r="D17" s="26">
        <v>0.71942446043165476</v>
      </c>
      <c r="E17" s="44"/>
      <c r="F17" s="26"/>
      <c r="G17" s="44"/>
      <c r="H17" s="26"/>
      <c r="I17" s="44"/>
      <c r="J17" s="26"/>
      <c r="K17" s="44"/>
      <c r="L17" s="26"/>
      <c r="M17" s="44"/>
      <c r="N17" s="26"/>
      <c r="O17" s="44"/>
      <c r="P17" s="26"/>
      <c r="Q17" s="44">
        <v>1</v>
      </c>
      <c r="R17" s="19"/>
    </row>
    <row r="18" spans="1:18" ht="20" customHeight="1" x14ac:dyDescent="0.2">
      <c r="A18" s="19"/>
      <c r="B18" s="45" t="s">
        <v>121</v>
      </c>
      <c r="C18" s="46">
        <v>69</v>
      </c>
      <c r="D18" s="42">
        <v>49.640287769784173</v>
      </c>
      <c r="E18" s="46">
        <v>16</v>
      </c>
      <c r="F18" s="42">
        <v>22.857142857142858</v>
      </c>
      <c r="G18" s="46">
        <v>4</v>
      </c>
      <c r="H18" s="42">
        <f>(G18/$G$114)*100</f>
        <v>5.0632911392405067</v>
      </c>
      <c r="I18" s="46">
        <v>2</v>
      </c>
      <c r="J18" s="42">
        <v>5.4054054054054053</v>
      </c>
      <c r="K18" s="46"/>
      <c r="L18" s="42"/>
      <c r="M18" s="46"/>
      <c r="N18" s="42"/>
      <c r="O18" s="46"/>
      <c r="P18" s="42"/>
      <c r="Q18" s="41">
        <v>91</v>
      </c>
      <c r="R18" s="19"/>
    </row>
    <row r="19" spans="1:18" ht="20" customHeight="1" x14ac:dyDescent="0.2">
      <c r="A19" s="19"/>
      <c r="B19" s="43" t="s">
        <v>122</v>
      </c>
      <c r="C19" s="44">
        <v>1</v>
      </c>
      <c r="D19" s="26">
        <v>0.71942446043165476</v>
      </c>
      <c r="E19" s="44"/>
      <c r="F19" s="26"/>
      <c r="G19" s="44"/>
      <c r="H19" s="47"/>
      <c r="I19" s="44"/>
      <c r="J19" s="26"/>
      <c r="K19" s="44"/>
      <c r="L19" s="26"/>
      <c r="M19" s="44"/>
      <c r="N19" s="26"/>
      <c r="O19" s="44"/>
      <c r="P19" s="26"/>
      <c r="Q19" s="44">
        <v>1</v>
      </c>
      <c r="R19" s="19"/>
    </row>
    <row r="20" spans="1:18" ht="20" customHeight="1" x14ac:dyDescent="0.2">
      <c r="A20" s="19"/>
      <c r="B20" s="43" t="s">
        <v>123</v>
      </c>
      <c r="C20" s="44">
        <v>1</v>
      </c>
      <c r="D20" s="26">
        <v>0.71942446043165476</v>
      </c>
      <c r="E20" s="44"/>
      <c r="F20" s="26"/>
      <c r="G20" s="44"/>
      <c r="H20" s="47"/>
      <c r="I20" s="44"/>
      <c r="J20" s="26"/>
      <c r="K20" s="44"/>
      <c r="L20" s="26"/>
      <c r="M20" s="44"/>
      <c r="N20" s="26"/>
      <c r="O20" s="44"/>
      <c r="P20" s="26"/>
      <c r="Q20" s="44">
        <v>1</v>
      </c>
      <c r="R20" s="19"/>
    </row>
    <row r="21" spans="1:18" ht="20" customHeight="1" x14ac:dyDescent="0.2">
      <c r="A21" s="19"/>
      <c r="B21" s="43" t="s">
        <v>112</v>
      </c>
      <c r="C21" s="44">
        <v>2</v>
      </c>
      <c r="D21" s="26">
        <v>1.4388489208633095</v>
      </c>
      <c r="E21" s="44">
        <v>2</v>
      </c>
      <c r="F21" s="26">
        <v>2.8571428571428572</v>
      </c>
      <c r="G21" s="44"/>
      <c r="H21" s="47"/>
      <c r="I21" s="44">
        <v>1</v>
      </c>
      <c r="J21" s="26">
        <v>2.7027027027027026</v>
      </c>
      <c r="K21" s="44"/>
      <c r="L21" s="26"/>
      <c r="M21" s="44"/>
      <c r="N21" s="26"/>
      <c r="O21" s="44"/>
      <c r="P21" s="26"/>
      <c r="Q21" s="44">
        <v>5</v>
      </c>
      <c r="R21" s="19"/>
    </row>
    <row r="22" spans="1:18" ht="20" customHeight="1" x14ac:dyDescent="0.2">
      <c r="A22" s="19"/>
      <c r="B22" s="43" t="s">
        <v>124</v>
      </c>
      <c r="C22" s="44">
        <v>3</v>
      </c>
      <c r="D22" s="26">
        <v>2.1582733812949639</v>
      </c>
      <c r="E22" s="44"/>
      <c r="F22" s="26"/>
      <c r="G22" s="44"/>
      <c r="H22" s="47"/>
      <c r="I22" s="44"/>
      <c r="J22" s="26"/>
      <c r="K22" s="44"/>
      <c r="L22" s="26"/>
      <c r="M22" s="44"/>
      <c r="N22" s="26"/>
      <c r="O22" s="44"/>
      <c r="P22" s="26"/>
      <c r="Q22" s="44">
        <v>3</v>
      </c>
      <c r="R22" s="19"/>
    </row>
    <row r="23" spans="1:18" ht="20" customHeight="1" x14ac:dyDescent="0.2">
      <c r="A23" s="19"/>
      <c r="B23" s="43" t="s">
        <v>125</v>
      </c>
      <c r="C23" s="44">
        <v>1</v>
      </c>
      <c r="D23" s="26">
        <v>0.71942446043165476</v>
      </c>
      <c r="E23" s="44"/>
      <c r="F23" s="26"/>
      <c r="G23" s="44"/>
      <c r="H23" s="47"/>
      <c r="I23" s="44"/>
      <c r="J23" s="26"/>
      <c r="K23" s="44"/>
      <c r="L23" s="26"/>
      <c r="M23" s="44"/>
      <c r="N23" s="26"/>
      <c r="O23" s="44"/>
      <c r="P23" s="26"/>
      <c r="Q23" s="44">
        <v>1</v>
      </c>
      <c r="R23" s="19"/>
    </row>
    <row r="24" spans="1:18" ht="20" customHeight="1" x14ac:dyDescent="0.2">
      <c r="A24" s="19"/>
      <c r="B24" s="43" t="s">
        <v>126</v>
      </c>
      <c r="C24" s="44">
        <v>2</v>
      </c>
      <c r="D24" s="26">
        <v>1.4388489208633095</v>
      </c>
      <c r="E24" s="44"/>
      <c r="F24" s="26"/>
      <c r="G24" s="44"/>
      <c r="H24" s="47"/>
      <c r="I24" s="44"/>
      <c r="J24" s="26"/>
      <c r="K24" s="44"/>
      <c r="L24" s="26"/>
      <c r="M24" s="44"/>
      <c r="N24" s="26"/>
      <c r="O24" s="44"/>
      <c r="P24" s="26"/>
      <c r="Q24" s="44">
        <v>2</v>
      </c>
      <c r="R24" s="19"/>
    </row>
    <row r="25" spans="1:18" ht="20" customHeight="1" x14ac:dyDescent="0.2">
      <c r="A25" s="19"/>
      <c r="B25" s="43" t="s">
        <v>113</v>
      </c>
      <c r="C25" s="44">
        <v>10</v>
      </c>
      <c r="D25" s="26">
        <v>7.1942446043165464</v>
      </c>
      <c r="E25" s="44"/>
      <c r="F25" s="26"/>
      <c r="G25" s="44"/>
      <c r="H25" s="47"/>
      <c r="I25" s="44"/>
      <c r="J25" s="26"/>
      <c r="K25" s="44"/>
      <c r="L25" s="26"/>
      <c r="M25" s="44"/>
      <c r="N25" s="26"/>
      <c r="O25" s="44"/>
      <c r="P25" s="26"/>
      <c r="Q25" s="44">
        <v>10</v>
      </c>
      <c r="R25" s="19"/>
    </row>
    <row r="26" spans="1:18" ht="20" customHeight="1" x14ac:dyDescent="0.2">
      <c r="A26" s="19"/>
      <c r="B26" s="43" t="s">
        <v>127</v>
      </c>
      <c r="C26" s="44">
        <v>14</v>
      </c>
      <c r="D26" s="26">
        <v>10.071942446043165</v>
      </c>
      <c r="E26" s="44"/>
      <c r="F26" s="26"/>
      <c r="G26" s="44"/>
      <c r="H26" s="47"/>
      <c r="I26" s="44"/>
      <c r="J26" s="26"/>
      <c r="K26" s="44"/>
      <c r="L26" s="26"/>
      <c r="M26" s="44"/>
      <c r="N26" s="26"/>
      <c r="O26" s="44"/>
      <c r="P26" s="26"/>
      <c r="Q26" s="44">
        <v>14</v>
      </c>
      <c r="R26" s="19"/>
    </row>
    <row r="27" spans="1:18" ht="20" customHeight="1" x14ac:dyDescent="0.2">
      <c r="A27" s="19"/>
      <c r="B27" s="43" t="s">
        <v>128</v>
      </c>
      <c r="C27" s="44">
        <v>1</v>
      </c>
      <c r="D27" s="26">
        <v>0.71942446043165476</v>
      </c>
      <c r="E27" s="44">
        <v>1</v>
      </c>
      <c r="F27" s="26">
        <v>1.4285714285714286</v>
      </c>
      <c r="G27" s="44"/>
      <c r="H27" s="47"/>
      <c r="I27" s="44"/>
      <c r="J27" s="26"/>
      <c r="K27" s="44"/>
      <c r="L27" s="26"/>
      <c r="M27" s="44"/>
      <c r="N27" s="26"/>
      <c r="O27" s="44"/>
      <c r="P27" s="26"/>
      <c r="Q27" s="44">
        <v>2</v>
      </c>
      <c r="R27" s="19"/>
    </row>
    <row r="28" spans="1:18" ht="20" customHeight="1" x14ac:dyDescent="0.2">
      <c r="A28" s="19"/>
      <c r="B28" s="43" t="s">
        <v>116</v>
      </c>
      <c r="C28" s="44">
        <v>3</v>
      </c>
      <c r="D28" s="26">
        <v>2.1582733812949639</v>
      </c>
      <c r="E28" s="44"/>
      <c r="F28" s="26"/>
      <c r="G28" s="44"/>
      <c r="H28" s="47"/>
      <c r="I28" s="44"/>
      <c r="J28" s="26"/>
      <c r="K28" s="44"/>
      <c r="L28" s="26"/>
      <c r="M28" s="44"/>
      <c r="N28" s="26"/>
      <c r="O28" s="44"/>
      <c r="P28" s="26"/>
      <c r="Q28" s="44">
        <v>3</v>
      </c>
      <c r="R28" s="19"/>
    </row>
    <row r="29" spans="1:18" ht="20" customHeight="1" x14ac:dyDescent="0.2">
      <c r="A29" s="19"/>
      <c r="B29" s="43" t="s">
        <v>129</v>
      </c>
      <c r="C29" s="44">
        <v>9</v>
      </c>
      <c r="D29" s="26">
        <v>6.4748201438848918</v>
      </c>
      <c r="E29" s="44">
        <v>1</v>
      </c>
      <c r="F29" s="26">
        <v>1.4285714285714286</v>
      </c>
      <c r="G29" s="44"/>
      <c r="H29" s="47"/>
      <c r="I29" s="44"/>
      <c r="J29" s="26"/>
      <c r="K29" s="44"/>
      <c r="L29" s="26"/>
      <c r="M29" s="44"/>
      <c r="N29" s="26"/>
      <c r="O29" s="44"/>
      <c r="P29" s="26"/>
      <c r="Q29" s="44">
        <v>10</v>
      </c>
      <c r="R29" s="19"/>
    </row>
    <row r="30" spans="1:18" ht="20" customHeight="1" x14ac:dyDescent="0.2">
      <c r="A30" s="19"/>
      <c r="B30" s="43" t="s">
        <v>130</v>
      </c>
      <c r="C30" s="44">
        <v>3</v>
      </c>
      <c r="D30" s="26">
        <v>2.1582733812949639</v>
      </c>
      <c r="E30" s="44"/>
      <c r="F30" s="26"/>
      <c r="G30" s="44"/>
      <c r="H30" s="47"/>
      <c r="I30" s="44"/>
      <c r="J30" s="26"/>
      <c r="K30" s="44"/>
      <c r="L30" s="26"/>
      <c r="M30" s="44"/>
      <c r="N30" s="26"/>
      <c r="O30" s="44"/>
      <c r="P30" s="26"/>
      <c r="Q30" s="44">
        <v>3</v>
      </c>
      <c r="R30" s="19"/>
    </row>
    <row r="31" spans="1:18" ht="20" customHeight="1" x14ac:dyDescent="0.2">
      <c r="A31" s="19"/>
      <c r="B31" s="43" t="s">
        <v>131</v>
      </c>
      <c r="C31" s="44">
        <v>3</v>
      </c>
      <c r="D31" s="26">
        <v>2.1582733812949639</v>
      </c>
      <c r="E31" s="44">
        <v>1</v>
      </c>
      <c r="F31" s="26">
        <v>1.4285714285714286</v>
      </c>
      <c r="G31" s="44">
        <v>1</v>
      </c>
      <c r="H31" s="47">
        <f>(G31/$G$114)*100</f>
        <v>1.2658227848101267</v>
      </c>
      <c r="I31" s="44"/>
      <c r="J31" s="26"/>
      <c r="K31" s="44"/>
      <c r="L31" s="26"/>
      <c r="M31" s="44"/>
      <c r="N31" s="26"/>
      <c r="O31" s="44"/>
      <c r="P31" s="26"/>
      <c r="Q31" s="44">
        <v>5</v>
      </c>
      <c r="R31" s="19"/>
    </row>
    <row r="32" spans="1:18" ht="20" customHeight="1" x14ac:dyDescent="0.2">
      <c r="A32" s="19"/>
      <c r="B32" s="43" t="s">
        <v>117</v>
      </c>
      <c r="C32" s="44">
        <v>5</v>
      </c>
      <c r="D32" s="26">
        <v>3.5971223021582732</v>
      </c>
      <c r="E32" s="44">
        <v>7</v>
      </c>
      <c r="F32" s="26">
        <v>10</v>
      </c>
      <c r="G32" s="44"/>
      <c r="H32" s="47"/>
      <c r="I32" s="44"/>
      <c r="J32" s="26"/>
      <c r="K32" s="44"/>
      <c r="L32" s="26"/>
      <c r="M32" s="44"/>
      <c r="N32" s="26"/>
      <c r="O32" s="44"/>
      <c r="P32" s="26"/>
      <c r="Q32" s="44">
        <v>12</v>
      </c>
      <c r="R32" s="19"/>
    </row>
    <row r="33" spans="1:18" ht="20" customHeight="1" x14ac:dyDescent="0.2">
      <c r="A33" s="19"/>
      <c r="B33" s="43" t="s">
        <v>132</v>
      </c>
      <c r="C33" s="44">
        <v>1</v>
      </c>
      <c r="D33" s="26">
        <v>0.71942446043165476</v>
      </c>
      <c r="E33" s="44"/>
      <c r="F33" s="26"/>
      <c r="G33" s="44"/>
      <c r="H33" s="47"/>
      <c r="I33" s="44"/>
      <c r="J33" s="26"/>
      <c r="K33" s="44"/>
      <c r="L33" s="26"/>
      <c r="M33" s="44"/>
      <c r="N33" s="26"/>
      <c r="O33" s="44"/>
      <c r="P33" s="26"/>
      <c r="Q33" s="44">
        <v>1</v>
      </c>
      <c r="R33" s="19"/>
    </row>
    <row r="34" spans="1:18" ht="20" customHeight="1" x14ac:dyDescent="0.2">
      <c r="A34" s="19"/>
      <c r="B34" s="43" t="s">
        <v>133</v>
      </c>
      <c r="C34" s="44">
        <v>1</v>
      </c>
      <c r="D34" s="26">
        <v>0.71942446043165476</v>
      </c>
      <c r="E34" s="44"/>
      <c r="F34" s="26"/>
      <c r="G34" s="44"/>
      <c r="H34" s="47"/>
      <c r="I34" s="44"/>
      <c r="J34" s="26"/>
      <c r="K34" s="44"/>
      <c r="L34" s="26"/>
      <c r="M34" s="44"/>
      <c r="N34" s="26"/>
      <c r="O34" s="44"/>
      <c r="P34" s="26"/>
      <c r="Q34" s="44">
        <v>1</v>
      </c>
      <c r="R34" s="19"/>
    </row>
    <row r="35" spans="1:18" ht="20" customHeight="1" x14ac:dyDescent="0.2">
      <c r="A35" s="19"/>
      <c r="B35" s="43" t="s">
        <v>134</v>
      </c>
      <c r="C35" s="44">
        <v>1</v>
      </c>
      <c r="D35" s="26">
        <v>0.71942446043165476</v>
      </c>
      <c r="E35" s="44"/>
      <c r="F35" s="26"/>
      <c r="G35" s="44"/>
      <c r="H35" s="47"/>
      <c r="I35" s="44"/>
      <c r="J35" s="26"/>
      <c r="K35" s="44"/>
      <c r="L35" s="26"/>
      <c r="M35" s="44"/>
      <c r="N35" s="26"/>
      <c r="O35" s="44"/>
      <c r="P35" s="26"/>
      <c r="Q35" s="44">
        <v>1</v>
      </c>
      <c r="R35" s="19"/>
    </row>
    <row r="36" spans="1:18" ht="20" customHeight="1" x14ac:dyDescent="0.2">
      <c r="A36" s="19"/>
      <c r="B36" s="43" t="s">
        <v>118</v>
      </c>
      <c r="C36" s="44">
        <v>8</v>
      </c>
      <c r="D36" s="26">
        <v>5.755395683453238</v>
      </c>
      <c r="E36" s="44">
        <v>3</v>
      </c>
      <c r="F36" s="26">
        <v>4.2857142857142856</v>
      </c>
      <c r="G36" s="44">
        <v>3</v>
      </c>
      <c r="H36" s="47">
        <f>(G36/$G$114)*100</f>
        <v>3.79746835443038</v>
      </c>
      <c r="I36" s="44">
        <v>1</v>
      </c>
      <c r="J36" s="26">
        <v>2.7027027027027026</v>
      </c>
      <c r="K36" s="44"/>
      <c r="L36" s="26"/>
      <c r="M36" s="44"/>
      <c r="N36" s="26"/>
      <c r="O36" s="44"/>
      <c r="P36" s="26"/>
      <c r="Q36" s="44">
        <v>15</v>
      </c>
      <c r="R36" s="19"/>
    </row>
    <row r="37" spans="1:18" ht="20" customHeight="1" x14ac:dyDescent="0.2">
      <c r="A37" s="19"/>
      <c r="B37" s="43" t="s">
        <v>114</v>
      </c>
      <c r="C37" s="44"/>
      <c r="D37" s="26"/>
      <c r="E37" s="44">
        <v>1</v>
      </c>
      <c r="F37" s="26">
        <v>1.4285714285714286</v>
      </c>
      <c r="G37" s="44"/>
      <c r="H37" s="47"/>
      <c r="I37" s="44"/>
      <c r="J37" s="26"/>
      <c r="K37" s="44"/>
      <c r="L37" s="26"/>
      <c r="M37" s="44"/>
      <c r="N37" s="26"/>
      <c r="O37" s="44"/>
      <c r="P37" s="26"/>
      <c r="Q37" s="44">
        <v>1</v>
      </c>
      <c r="R37" s="19"/>
    </row>
    <row r="38" spans="1:18" ht="20" customHeight="1" x14ac:dyDescent="0.2">
      <c r="A38" s="19"/>
      <c r="B38" s="40" t="s">
        <v>135</v>
      </c>
      <c r="C38" s="41">
        <v>33</v>
      </c>
      <c r="D38" s="42">
        <v>23.741007194244602</v>
      </c>
      <c r="E38" s="41">
        <v>17</v>
      </c>
      <c r="F38" s="42">
        <v>24.285714285714285</v>
      </c>
      <c r="G38" s="41">
        <v>18</v>
      </c>
      <c r="H38" s="42">
        <f>(G38/$G$114)*100</f>
        <v>22.784810126582279</v>
      </c>
      <c r="I38" s="41">
        <v>15</v>
      </c>
      <c r="J38" s="42">
        <v>40.54054054054054</v>
      </c>
      <c r="K38" s="41">
        <v>11</v>
      </c>
      <c r="L38" s="42">
        <v>61.111111111111114</v>
      </c>
      <c r="M38" s="41"/>
      <c r="N38" s="42"/>
      <c r="O38" s="41">
        <v>1</v>
      </c>
      <c r="P38" s="42">
        <v>50</v>
      </c>
      <c r="Q38" s="41">
        <v>95</v>
      </c>
      <c r="R38" s="19"/>
    </row>
    <row r="39" spans="1:18" ht="20" customHeight="1" x14ac:dyDescent="0.2">
      <c r="A39" s="19"/>
      <c r="B39" s="43" t="s">
        <v>122</v>
      </c>
      <c r="C39" s="44">
        <v>3</v>
      </c>
      <c r="D39" s="26">
        <v>2.1582733812949639</v>
      </c>
      <c r="E39" s="44">
        <v>2</v>
      </c>
      <c r="F39" s="26">
        <v>2.8571428571428572</v>
      </c>
      <c r="G39" s="44">
        <v>5</v>
      </c>
      <c r="H39" s="47">
        <f>(G39/$G$114)*100</f>
        <v>6.3291139240506329</v>
      </c>
      <c r="I39" s="44">
        <v>2</v>
      </c>
      <c r="J39" s="26">
        <v>5.4054054054054053</v>
      </c>
      <c r="K39" s="44"/>
      <c r="L39" s="26"/>
      <c r="M39" s="44"/>
      <c r="N39" s="26"/>
      <c r="O39" s="44"/>
      <c r="P39" s="26"/>
      <c r="Q39" s="44">
        <v>12</v>
      </c>
      <c r="R39" s="19"/>
    </row>
    <row r="40" spans="1:18" ht="20" customHeight="1" x14ac:dyDescent="0.2">
      <c r="A40" s="19"/>
      <c r="B40" s="43" t="s">
        <v>136</v>
      </c>
      <c r="C40" s="44">
        <v>1</v>
      </c>
      <c r="D40" s="26">
        <v>0.71942446043165476</v>
      </c>
      <c r="E40" s="44"/>
      <c r="F40" s="26"/>
      <c r="G40" s="44"/>
      <c r="H40" s="47"/>
      <c r="I40" s="44"/>
      <c r="J40" s="26"/>
      <c r="K40" s="44"/>
      <c r="L40" s="26"/>
      <c r="M40" s="44"/>
      <c r="N40" s="26"/>
      <c r="O40" s="44"/>
      <c r="P40" s="26"/>
      <c r="Q40" s="44">
        <v>1</v>
      </c>
      <c r="R40" s="19"/>
    </row>
    <row r="41" spans="1:18" ht="20" customHeight="1" x14ac:dyDescent="0.2">
      <c r="A41" s="19"/>
      <c r="B41" s="43" t="s">
        <v>123</v>
      </c>
      <c r="C41" s="44">
        <v>12</v>
      </c>
      <c r="D41" s="26">
        <v>8.6330935251798557</v>
      </c>
      <c r="E41" s="44">
        <v>8</v>
      </c>
      <c r="F41" s="26">
        <v>11.428571428571429</v>
      </c>
      <c r="G41" s="44">
        <v>2</v>
      </c>
      <c r="H41" s="47">
        <f>(G41/$G$114)*100</f>
        <v>2.5316455696202533</v>
      </c>
      <c r="I41" s="44"/>
      <c r="J41" s="26"/>
      <c r="K41" s="44"/>
      <c r="L41" s="26"/>
      <c r="M41" s="44"/>
      <c r="N41" s="26"/>
      <c r="O41" s="44">
        <v>1</v>
      </c>
      <c r="P41" s="26">
        <v>50</v>
      </c>
      <c r="Q41" s="44">
        <v>22</v>
      </c>
      <c r="R41" s="19"/>
    </row>
    <row r="42" spans="1:18" ht="20" customHeight="1" x14ac:dyDescent="0.2">
      <c r="A42" s="19"/>
      <c r="B42" s="43" t="s">
        <v>112</v>
      </c>
      <c r="C42" s="44">
        <v>2</v>
      </c>
      <c r="D42" s="26">
        <v>1.4388489208633095</v>
      </c>
      <c r="E42" s="44"/>
      <c r="F42" s="26"/>
      <c r="G42" s="44">
        <v>1</v>
      </c>
      <c r="H42" s="47">
        <f>(G42/$G$114)*100</f>
        <v>1.2658227848101267</v>
      </c>
      <c r="I42" s="44">
        <v>5</v>
      </c>
      <c r="J42" s="26">
        <v>13.513513513513514</v>
      </c>
      <c r="K42" s="44"/>
      <c r="L42" s="26"/>
      <c r="M42" s="44"/>
      <c r="N42" s="26"/>
      <c r="O42" s="44"/>
      <c r="P42" s="26"/>
      <c r="Q42" s="44">
        <v>8</v>
      </c>
      <c r="R42" s="19"/>
    </row>
    <row r="43" spans="1:18" ht="20" customHeight="1" x14ac:dyDescent="0.2">
      <c r="A43" s="19"/>
      <c r="B43" s="43" t="s">
        <v>124</v>
      </c>
      <c r="C43" s="44">
        <v>1</v>
      </c>
      <c r="D43" s="26">
        <v>0.71942446043165476</v>
      </c>
      <c r="E43" s="44"/>
      <c r="F43" s="26"/>
      <c r="G43" s="44"/>
      <c r="H43" s="47"/>
      <c r="I43" s="44"/>
      <c r="J43" s="26"/>
      <c r="K43" s="44">
        <v>2</v>
      </c>
      <c r="L43" s="26">
        <v>11.111111111111111</v>
      </c>
      <c r="M43" s="44"/>
      <c r="N43" s="26"/>
      <c r="O43" s="44"/>
      <c r="P43" s="26"/>
      <c r="Q43" s="44">
        <v>3</v>
      </c>
      <c r="R43" s="19"/>
    </row>
    <row r="44" spans="1:18" ht="20" customHeight="1" x14ac:dyDescent="0.2">
      <c r="A44" s="19"/>
      <c r="B44" s="43" t="s">
        <v>125</v>
      </c>
      <c r="C44" s="44">
        <v>2</v>
      </c>
      <c r="D44" s="26">
        <v>1.4388489208633095</v>
      </c>
      <c r="E44" s="44"/>
      <c r="F44" s="26"/>
      <c r="G44" s="44">
        <v>2</v>
      </c>
      <c r="H44" s="47">
        <f>(G44/$G$114)*100</f>
        <v>2.5316455696202533</v>
      </c>
      <c r="I44" s="44"/>
      <c r="J44" s="26"/>
      <c r="K44" s="44"/>
      <c r="L44" s="26"/>
      <c r="M44" s="44"/>
      <c r="N44" s="26"/>
      <c r="O44" s="44"/>
      <c r="P44" s="26"/>
      <c r="Q44" s="44">
        <v>4</v>
      </c>
      <c r="R44" s="19"/>
    </row>
    <row r="45" spans="1:18" ht="20" customHeight="1" x14ac:dyDescent="0.2">
      <c r="A45" s="19"/>
      <c r="B45" s="43" t="s">
        <v>137</v>
      </c>
      <c r="C45" s="44">
        <v>1</v>
      </c>
      <c r="D45" s="26">
        <v>0.71942446043165476</v>
      </c>
      <c r="E45" s="44">
        <v>1</v>
      </c>
      <c r="F45" s="26">
        <v>1.4285714285714286</v>
      </c>
      <c r="G45" s="44"/>
      <c r="H45" s="47"/>
      <c r="I45" s="44">
        <v>1</v>
      </c>
      <c r="J45" s="26">
        <v>2.7027027027027026</v>
      </c>
      <c r="K45" s="44"/>
      <c r="L45" s="26"/>
      <c r="M45" s="44"/>
      <c r="N45" s="26"/>
      <c r="O45" s="44"/>
      <c r="P45" s="26"/>
      <c r="Q45" s="44">
        <v>3</v>
      </c>
      <c r="R45" s="19"/>
    </row>
    <row r="46" spans="1:18" ht="20" customHeight="1" x14ac:dyDescent="0.2">
      <c r="A46" s="19"/>
      <c r="B46" s="43" t="s">
        <v>114</v>
      </c>
      <c r="C46" s="44">
        <v>1</v>
      </c>
      <c r="D46" s="26">
        <v>0.71942446043165476</v>
      </c>
      <c r="E46" s="44"/>
      <c r="F46" s="26"/>
      <c r="G46" s="44"/>
      <c r="H46" s="47"/>
      <c r="I46" s="44"/>
      <c r="J46" s="26"/>
      <c r="K46" s="44">
        <v>2</v>
      </c>
      <c r="L46" s="26">
        <v>11.111111111111111</v>
      </c>
      <c r="M46" s="44"/>
      <c r="N46" s="26"/>
      <c r="O46" s="44"/>
      <c r="P46" s="26"/>
      <c r="Q46" s="44">
        <v>3</v>
      </c>
      <c r="R46" s="19"/>
    </row>
    <row r="47" spans="1:18" ht="20" customHeight="1" x14ac:dyDescent="0.2">
      <c r="A47" s="19"/>
      <c r="B47" s="43" t="s">
        <v>127</v>
      </c>
      <c r="C47" s="44">
        <v>1</v>
      </c>
      <c r="D47" s="26">
        <v>0.71942446043165476</v>
      </c>
      <c r="E47" s="44"/>
      <c r="F47" s="26"/>
      <c r="G47" s="44"/>
      <c r="H47" s="47"/>
      <c r="I47" s="44"/>
      <c r="J47" s="26"/>
      <c r="K47" s="44"/>
      <c r="L47" s="26"/>
      <c r="M47" s="44"/>
      <c r="N47" s="26"/>
      <c r="O47" s="44"/>
      <c r="P47" s="26"/>
      <c r="Q47" s="44">
        <v>1</v>
      </c>
      <c r="R47" s="19"/>
    </row>
    <row r="48" spans="1:18" ht="20" customHeight="1" x14ac:dyDescent="0.2">
      <c r="A48" s="19"/>
      <c r="B48" s="43" t="s">
        <v>129</v>
      </c>
      <c r="C48" s="44">
        <v>3</v>
      </c>
      <c r="D48" s="26">
        <v>2.1582733812949639</v>
      </c>
      <c r="E48" s="44"/>
      <c r="F48" s="26"/>
      <c r="G48" s="44">
        <v>1</v>
      </c>
      <c r="H48" s="47">
        <f>(G48/$G$114)*100</f>
        <v>1.2658227848101267</v>
      </c>
      <c r="I48" s="44"/>
      <c r="J48" s="26"/>
      <c r="K48" s="44"/>
      <c r="L48" s="26"/>
      <c r="M48" s="44"/>
      <c r="N48" s="26"/>
      <c r="O48" s="44"/>
      <c r="P48" s="26"/>
      <c r="Q48" s="44">
        <v>4</v>
      </c>
      <c r="R48" s="19"/>
    </row>
    <row r="49" spans="1:18" ht="20" customHeight="1" x14ac:dyDescent="0.2">
      <c r="A49" s="19"/>
      <c r="B49" s="43" t="s">
        <v>133</v>
      </c>
      <c r="C49" s="44">
        <v>1</v>
      </c>
      <c r="D49" s="26">
        <v>0.71942446043165476</v>
      </c>
      <c r="E49" s="44"/>
      <c r="F49" s="26"/>
      <c r="G49" s="44"/>
      <c r="H49" s="47"/>
      <c r="I49" s="44"/>
      <c r="J49" s="26"/>
      <c r="K49" s="44"/>
      <c r="L49" s="26"/>
      <c r="M49" s="44"/>
      <c r="N49" s="26"/>
      <c r="O49" s="44"/>
      <c r="P49" s="26"/>
      <c r="Q49" s="44">
        <v>1</v>
      </c>
      <c r="R49" s="19"/>
    </row>
    <row r="50" spans="1:18" ht="20" customHeight="1" x14ac:dyDescent="0.2">
      <c r="A50" s="19"/>
      <c r="B50" s="43" t="s">
        <v>138</v>
      </c>
      <c r="C50" s="44">
        <v>1</v>
      </c>
      <c r="D50" s="26">
        <v>0.71942446043165476</v>
      </c>
      <c r="E50" s="44">
        <v>1</v>
      </c>
      <c r="F50" s="26">
        <v>1.4285714285714286</v>
      </c>
      <c r="G50" s="44"/>
      <c r="H50" s="47"/>
      <c r="I50" s="44"/>
      <c r="J50" s="26"/>
      <c r="K50" s="44"/>
      <c r="L50" s="26"/>
      <c r="M50" s="44"/>
      <c r="N50" s="26"/>
      <c r="O50" s="44"/>
      <c r="P50" s="26"/>
      <c r="Q50" s="44">
        <v>2</v>
      </c>
      <c r="R50" s="19"/>
    </row>
    <row r="51" spans="1:18" ht="20" customHeight="1" x14ac:dyDescent="0.2">
      <c r="A51" s="19"/>
      <c r="B51" s="43" t="s">
        <v>134</v>
      </c>
      <c r="C51" s="44">
        <v>2</v>
      </c>
      <c r="D51" s="26">
        <v>1.4388489208633095</v>
      </c>
      <c r="E51" s="44">
        <v>1</v>
      </c>
      <c r="F51" s="26">
        <v>1.4285714285714286</v>
      </c>
      <c r="G51" s="44"/>
      <c r="H51" s="47"/>
      <c r="I51" s="44">
        <v>2</v>
      </c>
      <c r="J51" s="26">
        <v>5.4054054054054053</v>
      </c>
      <c r="K51" s="44">
        <v>2</v>
      </c>
      <c r="L51" s="26">
        <v>11.111111111111111</v>
      </c>
      <c r="M51" s="44"/>
      <c r="N51" s="26"/>
      <c r="O51" s="44"/>
      <c r="P51" s="26"/>
      <c r="Q51" s="44">
        <v>7</v>
      </c>
      <c r="R51" s="19"/>
    </row>
    <row r="52" spans="1:18" ht="20" customHeight="1" x14ac:dyDescent="0.2">
      <c r="A52" s="19"/>
      <c r="B52" s="43" t="s">
        <v>118</v>
      </c>
      <c r="C52" s="44">
        <v>2</v>
      </c>
      <c r="D52" s="26">
        <v>1.4388489208633095</v>
      </c>
      <c r="E52" s="44">
        <v>2</v>
      </c>
      <c r="F52" s="26">
        <v>2.8571428571428572</v>
      </c>
      <c r="G52" s="44">
        <v>3</v>
      </c>
      <c r="H52" s="47">
        <f>(G52/$G$114)*100</f>
        <v>3.79746835443038</v>
      </c>
      <c r="I52" s="44"/>
      <c r="J52" s="26"/>
      <c r="K52" s="44">
        <v>2</v>
      </c>
      <c r="L52" s="26">
        <v>11.111111111111111</v>
      </c>
      <c r="M52" s="44"/>
      <c r="N52" s="26"/>
      <c r="O52" s="44"/>
      <c r="P52" s="26"/>
      <c r="Q52" s="44">
        <v>9</v>
      </c>
      <c r="R52" s="19"/>
    </row>
    <row r="53" spans="1:18" ht="20" customHeight="1" x14ac:dyDescent="0.2">
      <c r="A53" s="19"/>
      <c r="B53" s="43" t="s">
        <v>113</v>
      </c>
      <c r="C53" s="44"/>
      <c r="D53" s="26"/>
      <c r="E53" s="44">
        <v>1</v>
      </c>
      <c r="F53" s="26">
        <v>1.4285714285714286</v>
      </c>
      <c r="G53" s="44"/>
      <c r="H53" s="47"/>
      <c r="I53" s="44"/>
      <c r="J53" s="26"/>
      <c r="K53" s="44"/>
      <c r="L53" s="26"/>
      <c r="M53" s="44"/>
      <c r="N53" s="26"/>
      <c r="O53" s="44"/>
      <c r="P53" s="26"/>
      <c r="Q53" s="44">
        <v>1</v>
      </c>
      <c r="R53" s="19"/>
    </row>
    <row r="54" spans="1:18" ht="20" customHeight="1" x14ac:dyDescent="0.2">
      <c r="A54" s="19"/>
      <c r="B54" s="43" t="s">
        <v>132</v>
      </c>
      <c r="C54" s="44"/>
      <c r="D54" s="26"/>
      <c r="E54" s="44">
        <v>1</v>
      </c>
      <c r="F54" s="26">
        <v>1.4285714285714286</v>
      </c>
      <c r="G54" s="44"/>
      <c r="H54" s="47"/>
      <c r="I54" s="44">
        <v>1</v>
      </c>
      <c r="J54" s="26">
        <v>2.7027027027027026</v>
      </c>
      <c r="K54" s="44">
        <v>1</v>
      </c>
      <c r="L54" s="26">
        <v>5.5555555555555554</v>
      </c>
      <c r="M54" s="44"/>
      <c r="N54" s="26"/>
      <c r="O54" s="44"/>
      <c r="P54" s="26"/>
      <c r="Q54" s="44">
        <v>3</v>
      </c>
      <c r="R54" s="19"/>
    </row>
    <row r="55" spans="1:18" ht="20" customHeight="1" x14ac:dyDescent="0.2">
      <c r="A55" s="19"/>
      <c r="B55" s="43" t="s">
        <v>139</v>
      </c>
      <c r="C55" s="44"/>
      <c r="D55" s="26"/>
      <c r="E55" s="44"/>
      <c r="F55" s="26"/>
      <c r="G55" s="44"/>
      <c r="H55" s="47"/>
      <c r="I55" s="44">
        <v>1</v>
      </c>
      <c r="J55" s="26">
        <v>2.7027027027027026</v>
      </c>
      <c r="K55" s="44"/>
      <c r="L55" s="26"/>
      <c r="M55" s="44"/>
      <c r="N55" s="26"/>
      <c r="O55" s="44"/>
      <c r="P55" s="26"/>
      <c r="Q55" s="44">
        <v>1</v>
      </c>
      <c r="R55" s="19"/>
    </row>
    <row r="56" spans="1:18" ht="20" customHeight="1" x14ac:dyDescent="0.2">
      <c r="A56" s="19"/>
      <c r="B56" s="43" t="s">
        <v>140</v>
      </c>
      <c r="C56" s="44"/>
      <c r="D56" s="26"/>
      <c r="E56" s="44"/>
      <c r="F56" s="26"/>
      <c r="G56" s="44">
        <v>1</v>
      </c>
      <c r="H56" s="47">
        <f>(G56/$G$114)*100</f>
        <v>1.2658227848101267</v>
      </c>
      <c r="I56" s="44">
        <v>2</v>
      </c>
      <c r="J56" s="26">
        <v>5.4054054054054053</v>
      </c>
      <c r="K56" s="44"/>
      <c r="L56" s="26"/>
      <c r="M56" s="44"/>
      <c r="N56" s="26"/>
      <c r="O56" s="44"/>
      <c r="P56" s="26"/>
      <c r="Q56" s="44">
        <v>3</v>
      </c>
      <c r="R56" s="19"/>
    </row>
    <row r="57" spans="1:18" ht="20" customHeight="1" x14ac:dyDescent="0.2">
      <c r="A57" s="19"/>
      <c r="B57" s="43" t="s">
        <v>128</v>
      </c>
      <c r="C57" s="44"/>
      <c r="D57" s="26"/>
      <c r="E57" s="44"/>
      <c r="F57" s="26"/>
      <c r="G57" s="44">
        <v>1</v>
      </c>
      <c r="H57" s="47">
        <f>(G57/$G$114)*100</f>
        <v>1.2658227848101267</v>
      </c>
      <c r="I57" s="44"/>
      <c r="J57" s="26"/>
      <c r="K57" s="44"/>
      <c r="L57" s="26"/>
      <c r="M57" s="44"/>
      <c r="N57" s="26"/>
      <c r="O57" s="44"/>
      <c r="P57" s="26"/>
      <c r="Q57" s="44">
        <v>1</v>
      </c>
      <c r="R57" s="19"/>
    </row>
    <row r="58" spans="1:18" ht="20" customHeight="1" x14ac:dyDescent="0.2">
      <c r="A58" s="19"/>
      <c r="B58" s="43" t="s">
        <v>116</v>
      </c>
      <c r="C58" s="44"/>
      <c r="D58" s="26"/>
      <c r="E58" s="44"/>
      <c r="F58" s="26"/>
      <c r="G58" s="44">
        <v>2</v>
      </c>
      <c r="H58" s="47">
        <f>(G58/$G$114)*100</f>
        <v>2.5316455696202533</v>
      </c>
      <c r="I58" s="44"/>
      <c r="J58" s="26"/>
      <c r="K58" s="44"/>
      <c r="L58" s="26"/>
      <c r="M58" s="44"/>
      <c r="N58" s="26"/>
      <c r="O58" s="44"/>
      <c r="P58" s="26"/>
      <c r="Q58" s="44">
        <v>2</v>
      </c>
      <c r="R58" s="19"/>
    </row>
    <row r="59" spans="1:18" ht="20" customHeight="1" x14ac:dyDescent="0.2">
      <c r="A59" s="19"/>
      <c r="B59" s="43" t="s">
        <v>141</v>
      </c>
      <c r="C59" s="44"/>
      <c r="D59" s="26"/>
      <c r="E59" s="44"/>
      <c r="F59" s="26"/>
      <c r="G59" s="44"/>
      <c r="H59" s="47"/>
      <c r="I59" s="44">
        <v>1</v>
      </c>
      <c r="J59" s="26">
        <v>2.7027027027027026</v>
      </c>
      <c r="K59" s="44">
        <v>2</v>
      </c>
      <c r="L59" s="26">
        <v>11.111111111111111</v>
      </c>
      <c r="M59" s="44"/>
      <c r="N59" s="26"/>
      <c r="O59" s="44"/>
      <c r="P59" s="26"/>
      <c r="Q59" s="44">
        <v>3</v>
      </c>
      <c r="R59" s="19"/>
    </row>
    <row r="60" spans="1:18" ht="20" customHeight="1" x14ac:dyDescent="0.2">
      <c r="A60" s="19"/>
      <c r="B60" s="40" t="s">
        <v>142</v>
      </c>
      <c r="C60" s="41">
        <v>11</v>
      </c>
      <c r="D60" s="42">
        <v>7.9136690647482011</v>
      </c>
      <c r="E60" s="41">
        <v>12</v>
      </c>
      <c r="F60" s="42">
        <v>17.142857142857142</v>
      </c>
      <c r="G60" s="41">
        <v>5</v>
      </c>
      <c r="H60" s="42">
        <f>(G60/$G$114)*100</f>
        <v>6.3291139240506329</v>
      </c>
      <c r="I60" s="41">
        <v>9</v>
      </c>
      <c r="J60" s="42">
        <v>24.324324324324326</v>
      </c>
      <c r="K60" s="41">
        <v>4</v>
      </c>
      <c r="L60" s="42">
        <v>22.222222222222221</v>
      </c>
      <c r="M60" s="41"/>
      <c r="N60" s="42"/>
      <c r="O60" s="41"/>
      <c r="P60" s="42"/>
      <c r="Q60" s="41">
        <v>41</v>
      </c>
      <c r="R60" s="19"/>
    </row>
    <row r="61" spans="1:18" ht="20" customHeight="1" x14ac:dyDescent="0.2">
      <c r="A61" s="19"/>
      <c r="B61" s="43" t="s">
        <v>124</v>
      </c>
      <c r="C61" s="44">
        <v>2</v>
      </c>
      <c r="D61" s="26">
        <v>1.4388489208633095</v>
      </c>
      <c r="E61" s="44">
        <v>4</v>
      </c>
      <c r="F61" s="26">
        <v>5.7142857142857144</v>
      </c>
      <c r="G61" s="44">
        <v>2</v>
      </c>
      <c r="H61" s="47">
        <f t="shared" ref="H61:H67" si="0">(G61/$G$114)*100</f>
        <v>2.5316455696202533</v>
      </c>
      <c r="I61" s="44">
        <v>3</v>
      </c>
      <c r="J61" s="26">
        <v>8.1081081081081088</v>
      </c>
      <c r="K61" s="44">
        <v>2</v>
      </c>
      <c r="L61" s="26">
        <v>11.111111111111111</v>
      </c>
      <c r="M61" s="44"/>
      <c r="N61" s="26"/>
      <c r="O61" s="44"/>
      <c r="P61" s="26"/>
      <c r="Q61" s="44">
        <v>13</v>
      </c>
      <c r="R61" s="19"/>
    </row>
    <row r="62" spans="1:18" ht="20" customHeight="1" x14ac:dyDescent="0.2">
      <c r="A62" s="19"/>
      <c r="B62" s="43" t="s">
        <v>113</v>
      </c>
      <c r="C62" s="44">
        <v>5</v>
      </c>
      <c r="D62" s="26">
        <v>3.5971223021582732</v>
      </c>
      <c r="E62" s="44">
        <v>5</v>
      </c>
      <c r="F62" s="26">
        <v>7.1428571428571423</v>
      </c>
      <c r="G62" s="44"/>
      <c r="H62" s="47"/>
      <c r="I62" s="44">
        <v>2</v>
      </c>
      <c r="J62" s="26">
        <v>5.4054054054054053</v>
      </c>
      <c r="K62" s="44"/>
      <c r="L62" s="26"/>
      <c r="M62" s="44"/>
      <c r="N62" s="26"/>
      <c r="O62" s="44"/>
      <c r="P62" s="26"/>
      <c r="Q62" s="44">
        <v>12</v>
      </c>
      <c r="R62" s="19"/>
    </row>
    <row r="63" spans="1:18" ht="20" customHeight="1" x14ac:dyDescent="0.2">
      <c r="A63" s="19"/>
      <c r="B63" s="43" t="s">
        <v>129</v>
      </c>
      <c r="C63" s="44">
        <v>1</v>
      </c>
      <c r="D63" s="26">
        <v>0.71942446043165476</v>
      </c>
      <c r="E63" s="44"/>
      <c r="F63" s="26"/>
      <c r="G63" s="44"/>
      <c r="H63" s="47"/>
      <c r="I63" s="44"/>
      <c r="J63" s="26"/>
      <c r="K63" s="44"/>
      <c r="L63" s="26"/>
      <c r="M63" s="44"/>
      <c r="N63" s="26"/>
      <c r="O63" s="44"/>
      <c r="P63" s="26"/>
      <c r="Q63" s="44">
        <v>1</v>
      </c>
      <c r="R63" s="19"/>
    </row>
    <row r="64" spans="1:18" ht="20" customHeight="1" x14ac:dyDescent="0.2">
      <c r="A64" s="19"/>
      <c r="B64" s="43" t="s">
        <v>131</v>
      </c>
      <c r="C64" s="44">
        <v>2</v>
      </c>
      <c r="D64" s="26">
        <v>1.4388489208633095</v>
      </c>
      <c r="E64" s="44">
        <v>2</v>
      </c>
      <c r="F64" s="26">
        <v>2.8571428571428572</v>
      </c>
      <c r="G64" s="44">
        <v>2</v>
      </c>
      <c r="H64" s="47">
        <f t="shared" si="0"/>
        <v>2.5316455696202533</v>
      </c>
      <c r="I64" s="44"/>
      <c r="J64" s="26"/>
      <c r="K64" s="44">
        <v>2</v>
      </c>
      <c r="L64" s="26">
        <v>11.111111111111111</v>
      </c>
      <c r="M64" s="44"/>
      <c r="N64" s="26"/>
      <c r="O64" s="44"/>
      <c r="P64" s="26"/>
      <c r="Q64" s="44">
        <v>8</v>
      </c>
      <c r="R64" s="19"/>
    </row>
    <row r="65" spans="1:18" ht="20" customHeight="1" x14ac:dyDescent="0.2">
      <c r="A65" s="19"/>
      <c r="B65" s="43" t="s">
        <v>117</v>
      </c>
      <c r="C65" s="44">
        <v>1</v>
      </c>
      <c r="D65" s="26">
        <v>0.71942446043165476</v>
      </c>
      <c r="E65" s="44"/>
      <c r="F65" s="26"/>
      <c r="G65" s="44"/>
      <c r="H65" s="47"/>
      <c r="I65" s="44"/>
      <c r="J65" s="26"/>
      <c r="K65" s="44"/>
      <c r="L65" s="26"/>
      <c r="M65" s="44"/>
      <c r="N65" s="26"/>
      <c r="O65" s="44"/>
      <c r="P65" s="26"/>
      <c r="Q65" s="44">
        <v>1</v>
      </c>
      <c r="R65" s="19"/>
    </row>
    <row r="66" spans="1:18" ht="20" customHeight="1" x14ac:dyDescent="0.2">
      <c r="A66" s="19"/>
      <c r="B66" s="43" t="s">
        <v>112</v>
      </c>
      <c r="C66" s="44"/>
      <c r="D66" s="26"/>
      <c r="E66" s="44">
        <v>1</v>
      </c>
      <c r="F66" s="26">
        <v>1.4285714285714286</v>
      </c>
      <c r="G66" s="44"/>
      <c r="H66" s="47"/>
      <c r="I66" s="44">
        <v>2</v>
      </c>
      <c r="J66" s="26">
        <v>5.4054054054054053</v>
      </c>
      <c r="K66" s="44"/>
      <c r="L66" s="26"/>
      <c r="M66" s="44"/>
      <c r="N66" s="26"/>
      <c r="O66" s="44"/>
      <c r="P66" s="26"/>
      <c r="Q66" s="44">
        <v>3</v>
      </c>
      <c r="R66" s="19"/>
    </row>
    <row r="67" spans="1:18" ht="20" customHeight="1" x14ac:dyDescent="0.2">
      <c r="A67" s="19"/>
      <c r="B67" s="43" t="s">
        <v>136</v>
      </c>
      <c r="C67" s="44"/>
      <c r="D67" s="26"/>
      <c r="E67" s="44"/>
      <c r="F67" s="26"/>
      <c r="G67" s="44">
        <v>1</v>
      </c>
      <c r="H67" s="47">
        <f t="shared" si="0"/>
        <v>1.2658227848101267</v>
      </c>
      <c r="I67" s="44"/>
      <c r="J67" s="26"/>
      <c r="K67" s="44"/>
      <c r="L67" s="26"/>
      <c r="M67" s="44"/>
      <c r="N67" s="26"/>
      <c r="O67" s="44"/>
      <c r="P67" s="26"/>
      <c r="Q67" s="44">
        <v>1</v>
      </c>
      <c r="R67" s="19"/>
    </row>
    <row r="68" spans="1:18" ht="20" customHeight="1" x14ac:dyDescent="0.2">
      <c r="A68" s="19"/>
      <c r="B68" s="43" t="s">
        <v>118</v>
      </c>
      <c r="C68" s="44"/>
      <c r="D68" s="26"/>
      <c r="E68" s="44"/>
      <c r="F68" s="26"/>
      <c r="G68" s="44"/>
      <c r="H68" s="47"/>
      <c r="I68" s="44">
        <v>1</v>
      </c>
      <c r="J68" s="26">
        <v>2.7027027027027026</v>
      </c>
      <c r="K68" s="44"/>
      <c r="L68" s="26"/>
      <c r="M68" s="44"/>
      <c r="N68" s="26"/>
      <c r="O68" s="44"/>
      <c r="P68" s="26"/>
      <c r="Q68" s="44">
        <v>1</v>
      </c>
      <c r="R68" s="19"/>
    </row>
    <row r="69" spans="1:18" ht="20" customHeight="1" x14ac:dyDescent="0.2">
      <c r="A69" s="19"/>
      <c r="B69" s="43" t="s">
        <v>122</v>
      </c>
      <c r="C69" s="44"/>
      <c r="D69" s="26"/>
      <c r="E69" s="44"/>
      <c r="F69" s="26"/>
      <c r="G69" s="44"/>
      <c r="H69" s="47"/>
      <c r="I69" s="44">
        <v>1</v>
      </c>
      <c r="J69" s="26">
        <v>2.7027027027027026</v>
      </c>
      <c r="K69" s="44"/>
      <c r="L69" s="26"/>
      <c r="M69" s="44"/>
      <c r="N69" s="26"/>
      <c r="O69" s="44"/>
      <c r="P69" s="26"/>
      <c r="Q69" s="44">
        <v>1</v>
      </c>
      <c r="R69" s="19"/>
    </row>
    <row r="70" spans="1:18" ht="20" customHeight="1" x14ac:dyDescent="0.2">
      <c r="A70" s="19"/>
      <c r="B70" s="40" t="s">
        <v>119</v>
      </c>
      <c r="C70" s="41">
        <v>1</v>
      </c>
      <c r="D70" s="42">
        <v>0.71942446043165476</v>
      </c>
      <c r="E70" s="41">
        <v>22</v>
      </c>
      <c r="F70" s="42">
        <v>31.428571428571427</v>
      </c>
      <c r="G70" s="41">
        <v>45</v>
      </c>
      <c r="H70" s="42">
        <f>(G70/$G$114)*100</f>
        <v>56.962025316455701</v>
      </c>
      <c r="I70" s="41">
        <v>1</v>
      </c>
      <c r="J70" s="42">
        <v>2.7027027027027026</v>
      </c>
      <c r="K70" s="41"/>
      <c r="L70" s="42"/>
      <c r="M70" s="41"/>
      <c r="N70" s="42"/>
      <c r="O70" s="41"/>
      <c r="P70" s="42"/>
      <c r="Q70" s="41">
        <v>71</v>
      </c>
      <c r="R70" s="19"/>
    </row>
    <row r="71" spans="1:18" ht="20" customHeight="1" x14ac:dyDescent="0.2">
      <c r="A71" s="19"/>
      <c r="B71" s="43" t="s">
        <v>116</v>
      </c>
      <c r="C71" s="44">
        <v>1</v>
      </c>
      <c r="D71" s="26">
        <v>0.71942446043165476</v>
      </c>
      <c r="E71" s="44">
        <v>2</v>
      </c>
      <c r="F71" s="26">
        <v>2.8571428571428572</v>
      </c>
      <c r="G71" s="44"/>
      <c r="H71" s="47"/>
      <c r="I71" s="44"/>
      <c r="J71" s="26"/>
      <c r="K71" s="44"/>
      <c r="L71" s="26"/>
      <c r="M71" s="44"/>
      <c r="N71" s="26"/>
      <c r="O71" s="44"/>
      <c r="P71" s="26"/>
      <c r="Q71" s="44">
        <v>3</v>
      </c>
      <c r="R71" s="19"/>
    </row>
    <row r="72" spans="1:18" ht="20" customHeight="1" x14ac:dyDescent="0.2">
      <c r="A72" s="19"/>
      <c r="B72" s="43" t="s">
        <v>136</v>
      </c>
      <c r="C72" s="44"/>
      <c r="D72" s="26"/>
      <c r="E72" s="44">
        <v>2</v>
      </c>
      <c r="F72" s="26">
        <v>2.8571428571428572</v>
      </c>
      <c r="G72" s="44">
        <v>9</v>
      </c>
      <c r="H72" s="47">
        <f t="shared" ref="H72:H86" si="1">(G72/$G$114)*100</f>
        <v>11.39240506329114</v>
      </c>
      <c r="I72" s="44"/>
      <c r="J72" s="26"/>
      <c r="K72" s="44"/>
      <c r="L72" s="26"/>
      <c r="M72" s="44"/>
      <c r="N72" s="26"/>
      <c r="O72" s="44"/>
      <c r="P72" s="26"/>
      <c r="Q72" s="44">
        <v>11</v>
      </c>
      <c r="R72" s="19"/>
    </row>
    <row r="73" spans="1:18" ht="20" customHeight="1" x14ac:dyDescent="0.2">
      <c r="A73" s="19"/>
      <c r="B73" s="43" t="s">
        <v>112</v>
      </c>
      <c r="C73" s="44"/>
      <c r="D73" s="26"/>
      <c r="E73" s="44">
        <v>4</v>
      </c>
      <c r="F73" s="26">
        <v>5.7142857142857144</v>
      </c>
      <c r="G73" s="44">
        <v>2</v>
      </c>
      <c r="H73" s="47">
        <f t="shared" si="1"/>
        <v>2.5316455696202533</v>
      </c>
      <c r="I73" s="44"/>
      <c r="J73" s="26"/>
      <c r="K73" s="44"/>
      <c r="L73" s="26"/>
      <c r="M73" s="44"/>
      <c r="N73" s="26"/>
      <c r="O73" s="44"/>
      <c r="P73" s="26"/>
      <c r="Q73" s="44">
        <v>6</v>
      </c>
      <c r="R73" s="19"/>
    </row>
    <row r="74" spans="1:18" ht="20" customHeight="1" x14ac:dyDescent="0.2">
      <c r="A74" s="19"/>
      <c r="B74" s="43" t="s">
        <v>124</v>
      </c>
      <c r="C74" s="44"/>
      <c r="D74" s="26"/>
      <c r="E74" s="44">
        <v>1</v>
      </c>
      <c r="F74" s="26">
        <v>1.4285714285714286</v>
      </c>
      <c r="G74" s="44">
        <v>2</v>
      </c>
      <c r="H74" s="47">
        <f t="shared" si="1"/>
        <v>2.5316455696202533</v>
      </c>
      <c r="I74" s="44"/>
      <c r="J74" s="26"/>
      <c r="K74" s="44"/>
      <c r="L74" s="26"/>
      <c r="M74" s="44"/>
      <c r="N74" s="26"/>
      <c r="O74" s="44"/>
      <c r="P74" s="26"/>
      <c r="Q74" s="44">
        <v>3</v>
      </c>
      <c r="R74" s="19"/>
    </row>
    <row r="75" spans="1:18" ht="20" customHeight="1" x14ac:dyDescent="0.2">
      <c r="A75" s="19"/>
      <c r="B75" s="43" t="s">
        <v>113</v>
      </c>
      <c r="C75" s="44"/>
      <c r="D75" s="26"/>
      <c r="E75" s="44">
        <v>10</v>
      </c>
      <c r="F75" s="26">
        <v>14.285714285714285</v>
      </c>
      <c r="G75" s="44">
        <v>15</v>
      </c>
      <c r="H75" s="47">
        <f t="shared" si="1"/>
        <v>18.9873417721519</v>
      </c>
      <c r="I75" s="44">
        <v>1</v>
      </c>
      <c r="J75" s="26">
        <v>2.7027027027027026</v>
      </c>
      <c r="K75" s="44"/>
      <c r="L75" s="26"/>
      <c r="M75" s="44"/>
      <c r="N75" s="26"/>
      <c r="O75" s="44"/>
      <c r="P75" s="26"/>
      <c r="Q75" s="44">
        <v>26</v>
      </c>
      <c r="R75" s="19"/>
    </row>
    <row r="76" spans="1:18" ht="20" customHeight="1" x14ac:dyDescent="0.2">
      <c r="A76" s="19"/>
      <c r="B76" s="43" t="s">
        <v>131</v>
      </c>
      <c r="C76" s="44"/>
      <c r="D76" s="26"/>
      <c r="E76" s="44">
        <v>1</v>
      </c>
      <c r="F76" s="26">
        <v>1.4285714285714286</v>
      </c>
      <c r="G76" s="44">
        <v>3</v>
      </c>
      <c r="H76" s="47">
        <f t="shared" si="1"/>
        <v>3.79746835443038</v>
      </c>
      <c r="I76" s="44"/>
      <c r="J76" s="26"/>
      <c r="K76" s="44"/>
      <c r="L76" s="26"/>
      <c r="M76" s="44"/>
      <c r="N76" s="26"/>
      <c r="O76" s="44"/>
      <c r="P76" s="26"/>
      <c r="Q76" s="44">
        <v>4</v>
      </c>
      <c r="R76" s="19"/>
    </row>
    <row r="77" spans="1:18" ht="20" customHeight="1" x14ac:dyDescent="0.2">
      <c r="A77" s="19"/>
      <c r="B77" s="43" t="s">
        <v>140</v>
      </c>
      <c r="C77" s="44"/>
      <c r="D77" s="26"/>
      <c r="E77" s="44">
        <v>1</v>
      </c>
      <c r="F77" s="26">
        <v>1.4285714285714286</v>
      </c>
      <c r="G77" s="44"/>
      <c r="H77" s="47"/>
      <c r="I77" s="44"/>
      <c r="J77" s="26"/>
      <c r="K77" s="44"/>
      <c r="L77" s="26"/>
      <c r="M77" s="44"/>
      <c r="N77" s="26"/>
      <c r="O77" s="44"/>
      <c r="P77" s="26"/>
      <c r="Q77" s="44">
        <v>1</v>
      </c>
      <c r="R77" s="19"/>
    </row>
    <row r="78" spans="1:18" ht="20" customHeight="1" x14ac:dyDescent="0.2">
      <c r="A78" s="19"/>
      <c r="B78" s="43" t="s">
        <v>118</v>
      </c>
      <c r="C78" s="44"/>
      <c r="D78" s="26"/>
      <c r="E78" s="44">
        <v>1</v>
      </c>
      <c r="F78" s="26">
        <v>1.4285714285714286</v>
      </c>
      <c r="G78" s="44">
        <v>2</v>
      </c>
      <c r="H78" s="47">
        <f t="shared" si="1"/>
        <v>2.5316455696202533</v>
      </c>
      <c r="I78" s="44"/>
      <c r="J78" s="26"/>
      <c r="K78" s="44"/>
      <c r="L78" s="26"/>
      <c r="M78" s="44"/>
      <c r="N78" s="26"/>
      <c r="O78" s="44"/>
      <c r="P78" s="26"/>
      <c r="Q78" s="44">
        <v>3</v>
      </c>
      <c r="R78" s="19"/>
    </row>
    <row r="79" spans="1:18" ht="20" customHeight="1" x14ac:dyDescent="0.2">
      <c r="A79" s="19"/>
      <c r="B79" s="43" t="s">
        <v>123</v>
      </c>
      <c r="C79" s="44"/>
      <c r="D79" s="26"/>
      <c r="E79" s="44"/>
      <c r="F79" s="26"/>
      <c r="G79" s="44">
        <v>1</v>
      </c>
      <c r="H79" s="47">
        <f t="shared" si="1"/>
        <v>1.2658227848101267</v>
      </c>
      <c r="I79" s="44"/>
      <c r="J79" s="26"/>
      <c r="K79" s="44"/>
      <c r="L79" s="26"/>
      <c r="M79" s="44"/>
      <c r="N79" s="26"/>
      <c r="O79" s="44"/>
      <c r="P79" s="26"/>
      <c r="Q79" s="44">
        <v>1</v>
      </c>
      <c r="R79" s="19"/>
    </row>
    <row r="80" spans="1:18" ht="20" customHeight="1" x14ac:dyDescent="0.2">
      <c r="A80" s="19"/>
      <c r="B80" s="43" t="s">
        <v>126</v>
      </c>
      <c r="C80" s="44"/>
      <c r="D80" s="26"/>
      <c r="E80" s="44"/>
      <c r="F80" s="26"/>
      <c r="G80" s="44">
        <v>2</v>
      </c>
      <c r="H80" s="47">
        <f t="shared" si="1"/>
        <v>2.5316455696202533</v>
      </c>
      <c r="I80" s="44"/>
      <c r="J80" s="26"/>
      <c r="K80" s="44"/>
      <c r="L80" s="26"/>
      <c r="M80" s="44"/>
      <c r="N80" s="26"/>
      <c r="O80" s="44"/>
      <c r="P80" s="26"/>
      <c r="Q80" s="44">
        <v>2</v>
      </c>
      <c r="R80" s="19"/>
    </row>
    <row r="81" spans="1:18" ht="20" customHeight="1" x14ac:dyDescent="0.2">
      <c r="A81" s="19"/>
      <c r="B81" s="43" t="s">
        <v>114</v>
      </c>
      <c r="C81" s="44"/>
      <c r="D81" s="26"/>
      <c r="E81" s="44"/>
      <c r="F81" s="26"/>
      <c r="G81" s="44">
        <v>1</v>
      </c>
      <c r="H81" s="47">
        <f t="shared" si="1"/>
        <v>1.2658227848101267</v>
      </c>
      <c r="I81" s="44"/>
      <c r="J81" s="26"/>
      <c r="K81" s="44"/>
      <c r="L81" s="26"/>
      <c r="M81" s="44"/>
      <c r="N81" s="26"/>
      <c r="O81" s="44"/>
      <c r="P81" s="26"/>
      <c r="Q81" s="44">
        <v>1</v>
      </c>
      <c r="R81" s="19"/>
    </row>
    <row r="82" spans="1:18" ht="20" customHeight="1" x14ac:dyDescent="0.2">
      <c r="A82" s="19"/>
      <c r="B82" s="43" t="s">
        <v>128</v>
      </c>
      <c r="C82" s="44"/>
      <c r="D82" s="26"/>
      <c r="E82" s="44"/>
      <c r="F82" s="26"/>
      <c r="G82" s="44">
        <v>3</v>
      </c>
      <c r="H82" s="47">
        <f t="shared" si="1"/>
        <v>3.79746835443038</v>
      </c>
      <c r="I82" s="44"/>
      <c r="J82" s="26"/>
      <c r="K82" s="44"/>
      <c r="L82" s="26"/>
      <c r="M82" s="44"/>
      <c r="N82" s="26"/>
      <c r="O82" s="44"/>
      <c r="P82" s="26"/>
      <c r="Q82" s="44">
        <v>3</v>
      </c>
      <c r="R82" s="19"/>
    </row>
    <row r="83" spans="1:18" ht="20" customHeight="1" x14ac:dyDescent="0.2">
      <c r="A83" s="19"/>
      <c r="B83" s="43" t="s">
        <v>116</v>
      </c>
      <c r="C83" s="44"/>
      <c r="D83" s="26"/>
      <c r="E83" s="44"/>
      <c r="F83" s="26"/>
      <c r="G83" s="44">
        <v>2</v>
      </c>
      <c r="H83" s="47">
        <f t="shared" si="1"/>
        <v>2.5316455696202533</v>
      </c>
      <c r="I83" s="44"/>
      <c r="J83" s="26"/>
      <c r="K83" s="44"/>
      <c r="L83" s="26"/>
      <c r="M83" s="44"/>
      <c r="N83" s="26"/>
      <c r="O83" s="44"/>
      <c r="P83" s="26"/>
      <c r="Q83" s="44">
        <v>2</v>
      </c>
      <c r="R83" s="19"/>
    </row>
    <row r="84" spans="1:18" ht="20" customHeight="1" x14ac:dyDescent="0.2">
      <c r="A84" s="19"/>
      <c r="B84" s="43" t="s">
        <v>129</v>
      </c>
      <c r="C84" s="44"/>
      <c r="D84" s="26"/>
      <c r="E84" s="44"/>
      <c r="F84" s="26"/>
      <c r="G84" s="44">
        <v>1</v>
      </c>
      <c r="H84" s="47">
        <f t="shared" si="1"/>
        <v>1.2658227848101267</v>
      </c>
      <c r="I84" s="44"/>
      <c r="J84" s="26"/>
      <c r="K84" s="44"/>
      <c r="L84" s="26"/>
      <c r="M84" s="44"/>
      <c r="N84" s="26"/>
      <c r="O84" s="44"/>
      <c r="P84" s="26"/>
      <c r="Q84" s="44">
        <v>1</v>
      </c>
      <c r="R84" s="19"/>
    </row>
    <row r="85" spans="1:18" ht="20" customHeight="1" x14ac:dyDescent="0.2">
      <c r="A85" s="19"/>
      <c r="B85" s="43" t="s">
        <v>134</v>
      </c>
      <c r="C85" s="44"/>
      <c r="D85" s="26"/>
      <c r="E85" s="44"/>
      <c r="F85" s="26"/>
      <c r="G85" s="44">
        <v>1</v>
      </c>
      <c r="H85" s="47">
        <f t="shared" si="1"/>
        <v>1.2658227848101267</v>
      </c>
      <c r="I85" s="44"/>
      <c r="J85" s="26"/>
      <c r="K85" s="44"/>
      <c r="L85" s="26"/>
      <c r="M85" s="44"/>
      <c r="N85" s="26"/>
      <c r="O85" s="44"/>
      <c r="P85" s="26"/>
      <c r="Q85" s="44">
        <v>1</v>
      </c>
      <c r="R85" s="19"/>
    </row>
    <row r="86" spans="1:18" ht="20" customHeight="1" x14ac:dyDescent="0.2">
      <c r="A86" s="19"/>
      <c r="B86" s="43" t="s">
        <v>141</v>
      </c>
      <c r="C86" s="44"/>
      <c r="D86" s="26"/>
      <c r="E86" s="44"/>
      <c r="F86" s="26"/>
      <c r="G86" s="44">
        <v>2</v>
      </c>
      <c r="H86" s="47">
        <f t="shared" si="1"/>
        <v>2.5316455696202533</v>
      </c>
      <c r="I86" s="44"/>
      <c r="J86" s="26"/>
      <c r="K86" s="44"/>
      <c r="L86" s="26"/>
      <c r="M86" s="44"/>
      <c r="N86" s="26"/>
      <c r="O86" s="44"/>
      <c r="P86" s="26"/>
      <c r="Q86" s="44">
        <v>2</v>
      </c>
      <c r="R86" s="19"/>
    </row>
    <row r="87" spans="1:18" ht="20" customHeight="1" x14ac:dyDescent="0.2">
      <c r="A87" s="19"/>
      <c r="B87" s="40" t="s">
        <v>119</v>
      </c>
      <c r="C87" s="41">
        <v>4</v>
      </c>
      <c r="D87" s="42">
        <v>2.877697841726619</v>
      </c>
      <c r="E87" s="41">
        <v>1</v>
      </c>
      <c r="F87" s="42">
        <v>1.4285714285714286</v>
      </c>
      <c r="G87" s="41"/>
      <c r="H87" s="42"/>
      <c r="I87" s="41"/>
      <c r="J87" s="42"/>
      <c r="K87" s="41"/>
      <c r="L87" s="42"/>
      <c r="M87" s="41"/>
      <c r="N87" s="42"/>
      <c r="O87" s="41"/>
      <c r="P87" s="42"/>
      <c r="Q87" s="41">
        <v>5</v>
      </c>
      <c r="R87" s="19"/>
    </row>
    <row r="88" spans="1:18" ht="20" customHeight="1" x14ac:dyDescent="0.2">
      <c r="A88" s="19"/>
      <c r="B88" s="43" t="s">
        <v>143</v>
      </c>
      <c r="C88" s="44">
        <v>2</v>
      </c>
      <c r="D88" s="26">
        <v>1.4388489208633095</v>
      </c>
      <c r="E88" s="44"/>
      <c r="F88" s="26"/>
      <c r="G88" s="44"/>
      <c r="H88" s="26"/>
      <c r="I88" s="44"/>
      <c r="J88" s="26"/>
      <c r="K88" s="44"/>
      <c r="L88" s="26"/>
      <c r="M88" s="44"/>
      <c r="N88" s="26"/>
      <c r="O88" s="44"/>
      <c r="P88" s="26"/>
      <c r="Q88" s="44">
        <v>2</v>
      </c>
      <c r="R88" s="19"/>
    </row>
    <row r="89" spans="1:18" ht="20" customHeight="1" x14ac:dyDescent="0.2">
      <c r="A89" s="19"/>
      <c r="B89" s="43" t="s">
        <v>112</v>
      </c>
      <c r="C89" s="44">
        <v>1</v>
      </c>
      <c r="D89" s="26">
        <v>0.71942446043165476</v>
      </c>
      <c r="E89" s="44"/>
      <c r="F89" s="26"/>
      <c r="G89" s="44"/>
      <c r="H89" s="26"/>
      <c r="I89" s="44"/>
      <c r="J89" s="26"/>
      <c r="K89" s="44"/>
      <c r="L89" s="26"/>
      <c r="M89" s="44"/>
      <c r="N89" s="26"/>
      <c r="O89" s="44"/>
      <c r="P89" s="26"/>
      <c r="Q89" s="44">
        <v>1</v>
      </c>
      <c r="R89" s="19"/>
    </row>
    <row r="90" spans="1:18" ht="20" customHeight="1" x14ac:dyDescent="0.2">
      <c r="A90" s="19"/>
      <c r="B90" s="43" t="s">
        <v>126</v>
      </c>
      <c r="C90" s="44">
        <v>1</v>
      </c>
      <c r="D90" s="26">
        <v>0.71942446043165476</v>
      </c>
      <c r="E90" s="44"/>
      <c r="F90" s="26"/>
      <c r="G90" s="44"/>
      <c r="H90" s="26"/>
      <c r="I90" s="44"/>
      <c r="J90" s="26"/>
      <c r="K90" s="44"/>
      <c r="L90" s="26"/>
      <c r="M90" s="44"/>
      <c r="N90" s="26"/>
      <c r="O90" s="44"/>
      <c r="P90" s="26"/>
      <c r="Q90" s="44">
        <v>1</v>
      </c>
      <c r="R90" s="19"/>
    </row>
    <row r="91" spans="1:18" ht="20" customHeight="1" x14ac:dyDescent="0.2">
      <c r="A91" s="19"/>
      <c r="B91" s="43" t="s">
        <v>144</v>
      </c>
      <c r="C91" s="44"/>
      <c r="D91" s="26"/>
      <c r="E91" s="44">
        <v>1</v>
      </c>
      <c r="F91" s="26">
        <v>1.4285714285714286</v>
      </c>
      <c r="G91" s="44"/>
      <c r="H91" s="26"/>
      <c r="I91" s="44"/>
      <c r="J91" s="26"/>
      <c r="K91" s="44"/>
      <c r="L91" s="26"/>
      <c r="M91" s="44"/>
      <c r="N91" s="26"/>
      <c r="O91" s="44"/>
      <c r="P91" s="26"/>
      <c r="Q91" s="44">
        <v>1</v>
      </c>
      <c r="R91" s="19"/>
    </row>
    <row r="92" spans="1:18" ht="20" customHeight="1" x14ac:dyDescent="0.2">
      <c r="A92" s="19"/>
      <c r="B92" s="40" t="s">
        <v>145</v>
      </c>
      <c r="C92" s="41"/>
      <c r="D92" s="42"/>
      <c r="E92" s="41">
        <v>2</v>
      </c>
      <c r="F92" s="42">
        <v>2.8571428571428572</v>
      </c>
      <c r="G92" s="41">
        <v>4</v>
      </c>
      <c r="H92" s="42">
        <f>(G92/$G$114)*100</f>
        <v>5.0632911392405067</v>
      </c>
      <c r="I92" s="41">
        <v>2</v>
      </c>
      <c r="J92" s="42">
        <v>5.4054054054054053</v>
      </c>
      <c r="K92" s="41"/>
      <c r="L92" s="42"/>
      <c r="M92" s="41"/>
      <c r="N92" s="42"/>
      <c r="O92" s="41"/>
      <c r="P92" s="42"/>
      <c r="Q92" s="41">
        <v>8</v>
      </c>
      <c r="R92" s="19"/>
    </row>
    <row r="93" spans="1:18" ht="20" customHeight="1" x14ac:dyDescent="0.2">
      <c r="A93" s="19"/>
      <c r="B93" s="43" t="s">
        <v>132</v>
      </c>
      <c r="C93" s="44"/>
      <c r="D93" s="26"/>
      <c r="E93" s="44">
        <v>2</v>
      </c>
      <c r="F93" s="26">
        <v>2.8571428571428572</v>
      </c>
      <c r="G93" s="44"/>
      <c r="H93" s="47"/>
      <c r="I93" s="44">
        <v>1</v>
      </c>
      <c r="J93" s="26">
        <v>2.7027027027027026</v>
      </c>
      <c r="K93" s="44"/>
      <c r="L93" s="26"/>
      <c r="M93" s="44"/>
      <c r="N93" s="26"/>
      <c r="O93" s="44"/>
      <c r="P93" s="26"/>
      <c r="Q93" s="44">
        <v>3</v>
      </c>
      <c r="R93" s="19"/>
    </row>
    <row r="94" spans="1:18" ht="20" customHeight="1" x14ac:dyDescent="0.2">
      <c r="A94" s="19"/>
      <c r="B94" s="43" t="s">
        <v>126</v>
      </c>
      <c r="C94" s="44"/>
      <c r="D94" s="26"/>
      <c r="E94" s="44"/>
      <c r="F94" s="26"/>
      <c r="G94" s="44">
        <v>1</v>
      </c>
      <c r="H94" s="47">
        <f t="shared" ref="H94:H100" si="2">(G94/$G$114)*100</f>
        <v>1.2658227848101267</v>
      </c>
      <c r="I94" s="44"/>
      <c r="J94" s="26"/>
      <c r="K94" s="44"/>
      <c r="L94" s="26"/>
      <c r="M94" s="44"/>
      <c r="N94" s="26"/>
      <c r="O94" s="44"/>
      <c r="P94" s="26"/>
      <c r="Q94" s="44">
        <v>1</v>
      </c>
      <c r="R94" s="19"/>
    </row>
    <row r="95" spans="1:18" ht="20" customHeight="1" x14ac:dyDescent="0.2">
      <c r="A95" s="19"/>
      <c r="B95" s="43" t="s">
        <v>114</v>
      </c>
      <c r="C95" s="44"/>
      <c r="D95" s="26"/>
      <c r="E95" s="44"/>
      <c r="F95" s="26"/>
      <c r="G95" s="44">
        <v>1</v>
      </c>
      <c r="H95" s="47">
        <f t="shared" si="2"/>
        <v>1.2658227848101267</v>
      </c>
      <c r="I95" s="44"/>
      <c r="J95" s="26"/>
      <c r="K95" s="44"/>
      <c r="L95" s="26"/>
      <c r="M95" s="44"/>
      <c r="N95" s="26"/>
      <c r="O95" s="44"/>
      <c r="P95" s="26"/>
      <c r="Q95" s="44">
        <v>1</v>
      </c>
      <c r="R95" s="19"/>
    </row>
    <row r="96" spans="1:18" ht="20" customHeight="1" x14ac:dyDescent="0.2">
      <c r="A96" s="19"/>
      <c r="B96" s="43" t="s">
        <v>131</v>
      </c>
      <c r="C96" s="44"/>
      <c r="D96" s="26"/>
      <c r="E96" s="44"/>
      <c r="F96" s="26"/>
      <c r="G96" s="44">
        <v>1</v>
      </c>
      <c r="H96" s="47">
        <f t="shared" si="2"/>
        <v>1.2658227848101267</v>
      </c>
      <c r="I96" s="44"/>
      <c r="J96" s="26"/>
      <c r="K96" s="44"/>
      <c r="L96" s="26"/>
      <c r="M96" s="44"/>
      <c r="N96" s="26"/>
      <c r="O96" s="44"/>
      <c r="P96" s="26"/>
      <c r="Q96" s="44">
        <v>1</v>
      </c>
      <c r="R96" s="19"/>
    </row>
    <row r="97" spans="1:18" ht="20" customHeight="1" x14ac:dyDescent="0.2">
      <c r="A97" s="19"/>
      <c r="B97" s="43" t="s">
        <v>134</v>
      </c>
      <c r="C97" s="44"/>
      <c r="D97" s="26"/>
      <c r="E97" s="44"/>
      <c r="F97" s="26"/>
      <c r="G97" s="44">
        <v>1</v>
      </c>
      <c r="H97" s="47">
        <f t="shared" si="2"/>
        <v>1.2658227848101267</v>
      </c>
      <c r="I97" s="44">
        <v>1</v>
      </c>
      <c r="J97" s="26">
        <v>2.7027027027027026</v>
      </c>
      <c r="K97" s="44"/>
      <c r="L97" s="26"/>
      <c r="M97" s="44"/>
      <c r="N97" s="26"/>
      <c r="O97" s="44"/>
      <c r="P97" s="26"/>
      <c r="Q97" s="44">
        <v>2</v>
      </c>
      <c r="R97" s="19"/>
    </row>
    <row r="98" spans="1:18" ht="20" customHeight="1" x14ac:dyDescent="0.2">
      <c r="A98" s="19"/>
      <c r="B98" s="40" t="s">
        <v>146</v>
      </c>
      <c r="C98" s="41"/>
      <c r="D98" s="42"/>
      <c r="E98" s="41"/>
      <c r="F98" s="42"/>
      <c r="G98" s="41">
        <v>2</v>
      </c>
      <c r="H98" s="42">
        <f t="shared" si="2"/>
        <v>2.5316455696202533</v>
      </c>
      <c r="I98" s="41">
        <v>5</v>
      </c>
      <c r="J98" s="42">
        <v>13.513513513513514</v>
      </c>
      <c r="K98" s="41">
        <v>1</v>
      </c>
      <c r="L98" s="42">
        <v>5.5555555555555554</v>
      </c>
      <c r="M98" s="41">
        <v>1</v>
      </c>
      <c r="N98" s="42">
        <v>100</v>
      </c>
      <c r="O98" s="41">
        <v>1</v>
      </c>
      <c r="P98" s="42">
        <v>50</v>
      </c>
      <c r="Q98" s="41">
        <v>10</v>
      </c>
      <c r="R98" s="19"/>
    </row>
    <row r="99" spans="1:18" ht="20" customHeight="1" x14ac:dyDescent="0.2">
      <c r="A99" s="19"/>
      <c r="B99" s="43" t="s">
        <v>126</v>
      </c>
      <c r="C99" s="44"/>
      <c r="D99" s="26"/>
      <c r="E99" s="44"/>
      <c r="F99" s="26"/>
      <c r="G99" s="44">
        <v>1</v>
      </c>
      <c r="H99" s="47">
        <f t="shared" si="2"/>
        <v>1.2658227848101267</v>
      </c>
      <c r="I99" s="44"/>
      <c r="J99" s="26"/>
      <c r="K99" s="44"/>
      <c r="L99" s="26"/>
      <c r="M99" s="44"/>
      <c r="N99" s="26"/>
      <c r="O99" s="44"/>
      <c r="P99" s="26"/>
      <c r="Q99" s="44">
        <v>1</v>
      </c>
      <c r="R99" s="19"/>
    </row>
    <row r="100" spans="1:18" ht="20" customHeight="1" x14ac:dyDescent="0.2">
      <c r="A100" s="19"/>
      <c r="B100" s="43" t="s">
        <v>114</v>
      </c>
      <c r="C100" s="44"/>
      <c r="D100" s="26"/>
      <c r="E100" s="44"/>
      <c r="F100" s="26"/>
      <c r="G100" s="44">
        <v>1</v>
      </c>
      <c r="H100" s="47">
        <f t="shared" si="2"/>
        <v>1.2658227848101267</v>
      </c>
      <c r="I100" s="44"/>
      <c r="J100" s="26"/>
      <c r="K100" s="44"/>
      <c r="L100" s="26"/>
      <c r="M100" s="44"/>
      <c r="N100" s="26"/>
      <c r="O100" s="44"/>
      <c r="P100" s="26"/>
      <c r="Q100" s="44">
        <v>1</v>
      </c>
      <c r="R100" s="19"/>
    </row>
    <row r="101" spans="1:18" ht="20" customHeight="1" x14ac:dyDescent="0.2">
      <c r="A101" s="19"/>
      <c r="B101" s="43" t="s">
        <v>117</v>
      </c>
      <c r="C101" s="44"/>
      <c r="D101" s="26"/>
      <c r="E101" s="44"/>
      <c r="F101" s="26"/>
      <c r="G101" s="44"/>
      <c r="H101" s="47"/>
      <c r="I101" s="44"/>
      <c r="J101" s="26"/>
      <c r="K101" s="44"/>
      <c r="L101" s="26"/>
      <c r="M101" s="44">
        <v>1</v>
      </c>
      <c r="N101" s="26">
        <v>100</v>
      </c>
      <c r="O101" s="44"/>
      <c r="P101" s="26"/>
      <c r="Q101" s="44">
        <v>1</v>
      </c>
      <c r="R101" s="19"/>
    </row>
    <row r="102" spans="1:18" ht="20" customHeight="1" x14ac:dyDescent="0.2">
      <c r="A102" s="19"/>
      <c r="B102" s="43" t="s">
        <v>112</v>
      </c>
      <c r="C102" s="44"/>
      <c r="D102" s="26"/>
      <c r="E102" s="44"/>
      <c r="F102" s="26"/>
      <c r="G102" s="44"/>
      <c r="H102" s="47"/>
      <c r="I102" s="44">
        <v>1</v>
      </c>
      <c r="J102" s="26">
        <v>2.7027027027027026</v>
      </c>
      <c r="K102" s="44">
        <v>1</v>
      </c>
      <c r="L102" s="26">
        <v>5.5555555555555554</v>
      </c>
      <c r="M102" s="44"/>
      <c r="N102" s="26"/>
      <c r="O102" s="44">
        <v>1</v>
      </c>
      <c r="P102" s="26">
        <v>50</v>
      </c>
      <c r="Q102" s="44">
        <v>3</v>
      </c>
      <c r="R102" s="19"/>
    </row>
    <row r="103" spans="1:18" ht="20" customHeight="1" x14ac:dyDescent="0.2">
      <c r="A103" s="19"/>
      <c r="B103" s="43" t="s">
        <v>128</v>
      </c>
      <c r="C103" s="44"/>
      <c r="D103" s="26"/>
      <c r="E103" s="44"/>
      <c r="F103" s="26"/>
      <c r="G103" s="44"/>
      <c r="H103" s="47"/>
      <c r="I103" s="44">
        <v>1</v>
      </c>
      <c r="J103" s="26">
        <v>2.7027027027027026</v>
      </c>
      <c r="K103" s="44"/>
      <c r="L103" s="26"/>
      <c r="M103" s="44"/>
      <c r="N103" s="26"/>
      <c r="O103" s="44"/>
      <c r="P103" s="26"/>
      <c r="Q103" s="44">
        <v>1</v>
      </c>
      <c r="R103" s="19"/>
    </row>
    <row r="104" spans="1:18" ht="20" customHeight="1" x14ac:dyDescent="0.2">
      <c r="A104" s="19"/>
      <c r="B104" s="43" t="s">
        <v>139</v>
      </c>
      <c r="C104" s="44"/>
      <c r="D104" s="26"/>
      <c r="E104" s="44"/>
      <c r="F104" s="26"/>
      <c r="G104" s="44"/>
      <c r="H104" s="47"/>
      <c r="I104" s="44">
        <v>1</v>
      </c>
      <c r="J104" s="26">
        <v>2.7027027027027026</v>
      </c>
      <c r="K104" s="44"/>
      <c r="L104" s="26"/>
      <c r="M104" s="44"/>
      <c r="N104" s="26"/>
      <c r="O104" s="44"/>
      <c r="P104" s="26"/>
      <c r="Q104" s="44">
        <v>1</v>
      </c>
      <c r="R104" s="19"/>
    </row>
    <row r="105" spans="1:18" ht="20" customHeight="1" x14ac:dyDescent="0.2">
      <c r="A105" s="19"/>
      <c r="B105" s="43" t="s">
        <v>134</v>
      </c>
      <c r="C105" s="44"/>
      <c r="D105" s="26"/>
      <c r="E105" s="44"/>
      <c r="F105" s="26"/>
      <c r="G105" s="44"/>
      <c r="H105" s="47"/>
      <c r="I105" s="44">
        <v>1</v>
      </c>
      <c r="J105" s="26">
        <v>2.7027027027027026</v>
      </c>
      <c r="K105" s="44"/>
      <c r="L105" s="26"/>
      <c r="M105" s="44"/>
      <c r="N105" s="26"/>
      <c r="O105" s="44"/>
      <c r="P105" s="26"/>
      <c r="Q105" s="44">
        <v>1</v>
      </c>
      <c r="R105" s="19"/>
    </row>
    <row r="106" spans="1:18" ht="20" customHeight="1" x14ac:dyDescent="0.2">
      <c r="A106" s="19"/>
      <c r="B106" s="43" t="s">
        <v>144</v>
      </c>
      <c r="C106" s="44"/>
      <c r="D106" s="26"/>
      <c r="E106" s="44"/>
      <c r="F106" s="26"/>
      <c r="G106" s="44"/>
      <c r="H106" s="47"/>
      <c r="I106" s="44">
        <v>1</v>
      </c>
      <c r="J106" s="26">
        <v>2.7027027027027026</v>
      </c>
      <c r="K106" s="44"/>
      <c r="L106" s="26"/>
      <c r="M106" s="44"/>
      <c r="N106" s="26"/>
      <c r="O106" s="44"/>
      <c r="P106" s="26"/>
      <c r="Q106" s="44">
        <v>1</v>
      </c>
      <c r="R106" s="19"/>
    </row>
    <row r="107" spans="1:18" ht="20" customHeight="1" x14ac:dyDescent="0.2">
      <c r="A107" s="19"/>
      <c r="B107" s="40" t="s">
        <v>147</v>
      </c>
      <c r="C107" s="41"/>
      <c r="D107" s="42"/>
      <c r="E107" s="41"/>
      <c r="F107" s="42"/>
      <c r="G107" s="41"/>
      <c r="H107" s="42"/>
      <c r="I107" s="41">
        <v>1</v>
      </c>
      <c r="J107" s="42">
        <v>2.7027027027027026</v>
      </c>
      <c r="K107" s="41"/>
      <c r="L107" s="42"/>
      <c r="M107" s="41"/>
      <c r="N107" s="42"/>
      <c r="O107" s="41"/>
      <c r="P107" s="42"/>
      <c r="Q107" s="41">
        <v>1</v>
      </c>
      <c r="R107" s="19"/>
    </row>
    <row r="108" spans="1:18" ht="20" customHeight="1" x14ac:dyDescent="0.2">
      <c r="A108" s="19"/>
      <c r="B108" s="43" t="s">
        <v>113</v>
      </c>
      <c r="C108" s="44"/>
      <c r="D108" s="26"/>
      <c r="E108" s="44"/>
      <c r="F108" s="26"/>
      <c r="G108" s="44"/>
      <c r="H108" s="26"/>
      <c r="I108" s="44">
        <v>1</v>
      </c>
      <c r="J108" s="26">
        <v>2.7027027027027026</v>
      </c>
      <c r="K108" s="44"/>
      <c r="L108" s="26"/>
      <c r="M108" s="44"/>
      <c r="N108" s="26"/>
      <c r="O108" s="44"/>
      <c r="P108" s="26"/>
      <c r="Q108" s="44">
        <v>1</v>
      </c>
      <c r="R108" s="19"/>
    </row>
    <row r="109" spans="1:18" ht="20" customHeight="1" x14ac:dyDescent="0.2">
      <c r="A109" s="19"/>
      <c r="B109" s="40" t="s">
        <v>148</v>
      </c>
      <c r="C109" s="41"/>
      <c r="D109" s="42"/>
      <c r="E109" s="41"/>
      <c r="F109" s="42"/>
      <c r="G109" s="41"/>
      <c r="H109" s="42"/>
      <c r="I109" s="41">
        <v>1</v>
      </c>
      <c r="J109" s="42">
        <v>2.7027027027027026</v>
      </c>
      <c r="K109" s="41"/>
      <c r="L109" s="42"/>
      <c r="M109" s="41"/>
      <c r="N109" s="42"/>
      <c r="O109" s="41"/>
      <c r="P109" s="42"/>
      <c r="Q109" s="41">
        <v>1</v>
      </c>
      <c r="R109" s="19"/>
    </row>
    <row r="110" spans="1:18" ht="20" customHeight="1" x14ac:dyDescent="0.2">
      <c r="A110" s="19"/>
      <c r="B110" s="43" t="s">
        <v>113</v>
      </c>
      <c r="C110" s="44"/>
      <c r="D110" s="26"/>
      <c r="E110" s="44"/>
      <c r="F110" s="26"/>
      <c r="G110" s="44"/>
      <c r="H110" s="26"/>
      <c r="I110" s="44">
        <v>1</v>
      </c>
      <c r="J110" s="26">
        <v>2.7027027027027026</v>
      </c>
      <c r="K110" s="44"/>
      <c r="L110" s="26"/>
      <c r="M110" s="44"/>
      <c r="N110" s="26"/>
      <c r="O110" s="44"/>
      <c r="P110" s="26"/>
      <c r="Q110" s="44">
        <v>1</v>
      </c>
      <c r="R110" s="19"/>
    </row>
    <row r="111" spans="1:18" ht="20" customHeight="1" x14ac:dyDescent="0.2">
      <c r="A111" s="19"/>
      <c r="B111" s="40" t="s">
        <v>149</v>
      </c>
      <c r="C111" s="41"/>
      <c r="D111" s="42"/>
      <c r="E111" s="41"/>
      <c r="F111" s="42"/>
      <c r="G111" s="41"/>
      <c r="H111" s="42"/>
      <c r="I111" s="41">
        <v>1</v>
      </c>
      <c r="J111" s="42">
        <v>2.7027027027027026</v>
      </c>
      <c r="K111" s="41">
        <v>2</v>
      </c>
      <c r="L111" s="42">
        <v>11.111111111111111</v>
      </c>
      <c r="M111" s="41"/>
      <c r="N111" s="42"/>
      <c r="O111" s="41"/>
      <c r="P111" s="42"/>
      <c r="Q111" s="41">
        <v>3</v>
      </c>
      <c r="R111" s="19"/>
    </row>
    <row r="112" spans="1:18" ht="20" customHeight="1" x14ac:dyDescent="0.2">
      <c r="A112" s="19"/>
      <c r="B112" s="43" t="s">
        <v>150</v>
      </c>
      <c r="C112" s="44"/>
      <c r="D112" s="26"/>
      <c r="E112" s="44"/>
      <c r="F112" s="26"/>
      <c r="G112" s="44"/>
      <c r="H112" s="26"/>
      <c r="I112" s="44"/>
      <c r="J112" s="26"/>
      <c r="K112" s="44">
        <v>2</v>
      </c>
      <c r="L112" s="26">
        <v>11.111111111111111</v>
      </c>
      <c r="M112" s="44"/>
      <c r="N112" s="26"/>
      <c r="O112" s="44"/>
      <c r="P112" s="26"/>
      <c r="Q112" s="44">
        <v>2</v>
      </c>
      <c r="R112" s="19"/>
    </row>
    <row r="113" spans="1:18" ht="20" customHeight="1" x14ac:dyDescent="0.2">
      <c r="A113" s="19"/>
      <c r="B113" s="43" t="s">
        <v>123</v>
      </c>
      <c r="C113" s="44"/>
      <c r="D113" s="26"/>
      <c r="E113" s="44"/>
      <c r="F113" s="26"/>
      <c r="G113" s="44"/>
      <c r="H113" s="26"/>
      <c r="I113" s="44">
        <v>1</v>
      </c>
      <c r="J113" s="26">
        <v>2.7027027027027026</v>
      </c>
      <c r="K113" s="44"/>
      <c r="L113" s="26"/>
      <c r="M113" s="44"/>
      <c r="N113" s="26"/>
      <c r="O113" s="44"/>
      <c r="P113" s="26"/>
      <c r="Q113" s="44">
        <v>1</v>
      </c>
      <c r="R113" s="19"/>
    </row>
    <row r="114" spans="1:18" ht="20" customHeight="1" x14ac:dyDescent="0.2">
      <c r="A114" s="19"/>
      <c r="B114" s="48" t="s">
        <v>89</v>
      </c>
      <c r="C114" s="49">
        <v>139</v>
      </c>
      <c r="D114" s="30">
        <v>100</v>
      </c>
      <c r="E114" s="49">
        <v>70</v>
      </c>
      <c r="F114" s="30">
        <v>100</v>
      </c>
      <c r="G114" s="49">
        <v>79</v>
      </c>
      <c r="H114" s="30">
        <v>100.00000000000001</v>
      </c>
      <c r="I114" s="49">
        <v>37</v>
      </c>
      <c r="J114" s="30">
        <v>100.00000000000003</v>
      </c>
      <c r="K114" s="49">
        <v>18</v>
      </c>
      <c r="L114" s="30">
        <v>100.00000000000001</v>
      </c>
      <c r="M114" s="49">
        <v>1</v>
      </c>
      <c r="N114" s="30">
        <v>100</v>
      </c>
      <c r="O114" s="49">
        <v>2</v>
      </c>
      <c r="P114" s="30">
        <v>100</v>
      </c>
      <c r="Q114" s="50">
        <v>346</v>
      </c>
      <c r="R114" s="19"/>
    </row>
    <row r="115" spans="1:18" x14ac:dyDescent="0.2">
      <c r="A115" s="19"/>
      <c r="B115" s="51"/>
      <c r="C115" s="51"/>
      <c r="D115" s="37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 hidden="1" x14ac:dyDescent="0.2">
      <c r="A116" s="19"/>
      <c r="B116" s="51"/>
      <c r="C116" s="51"/>
      <c r="D116" s="37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 hidden="1" x14ac:dyDescent="0.2">
      <c r="A117" s="19"/>
      <c r="B117" s="51"/>
      <c r="C117" s="51"/>
      <c r="D117" s="37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 hidden="1" x14ac:dyDescent="0.2">
      <c r="A118" s="19"/>
      <c r="B118" s="51"/>
      <c r="C118" s="51"/>
      <c r="D118" s="37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 hidden="1" x14ac:dyDescent="0.2">
      <c r="A119" s="19"/>
      <c r="B119" s="51"/>
      <c r="C119" s="51"/>
      <c r="D119" s="37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hidden="1" x14ac:dyDescent="0.2">
      <c r="A120" s="19"/>
      <c r="B120" s="51"/>
      <c r="C120" s="51"/>
      <c r="D120" s="37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hidden="1" x14ac:dyDescent="0.2">
      <c r="A121" s="19"/>
      <c r="B121" s="51"/>
      <c r="C121" s="51"/>
      <c r="D121" s="37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hidden="1" x14ac:dyDescent="0.2">
      <c r="A122" s="19"/>
      <c r="B122" s="51"/>
      <c r="C122" s="51"/>
      <c r="D122" s="37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hidden="1" x14ac:dyDescent="0.2">
      <c r="A123" s="19"/>
      <c r="B123" s="51"/>
      <c r="C123" s="51"/>
      <c r="D123" s="37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hidden="1" x14ac:dyDescent="0.2">
      <c r="A124" s="19"/>
      <c r="B124" s="51"/>
      <c r="C124" s="51"/>
      <c r="D124" s="37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hidden="1" x14ac:dyDescent="0.2">
      <c r="A125" s="19"/>
      <c r="B125" s="51"/>
      <c r="C125" s="51"/>
      <c r="D125" s="37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hidden="1" x14ac:dyDescent="0.2">
      <c r="A126" s="19"/>
      <c r="B126" s="51"/>
      <c r="C126" s="51"/>
      <c r="D126" s="37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hidden="1" x14ac:dyDescent="0.2">
      <c r="A127" s="19"/>
      <c r="B127" s="51"/>
      <c r="C127" s="51"/>
      <c r="D127" s="37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hidden="1" x14ac:dyDescent="0.2">
      <c r="A128" s="19"/>
      <c r="B128" s="51"/>
      <c r="C128" s="51"/>
      <c r="D128" s="37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hidden="1" x14ac:dyDescent="0.2">
      <c r="A129" s="19"/>
      <c r="B129" s="51"/>
      <c r="C129" s="51"/>
      <c r="D129" s="37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hidden="1" x14ac:dyDescent="0.2">
      <c r="A130" s="19"/>
      <c r="B130" s="51"/>
      <c r="C130" s="51"/>
      <c r="D130" s="37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hidden="1" x14ac:dyDescent="0.2">
      <c r="A131" s="19"/>
      <c r="B131" s="51"/>
      <c r="C131" s="51"/>
      <c r="D131" s="37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hidden="1" x14ac:dyDescent="0.2">
      <c r="A132" s="19"/>
      <c r="B132" s="51"/>
      <c r="C132" s="51"/>
      <c r="D132" s="37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hidden="1" x14ac:dyDescent="0.2">
      <c r="A133" s="19"/>
      <c r="B133" s="51"/>
      <c r="C133" s="51"/>
      <c r="D133" s="37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hidden="1" x14ac:dyDescent="0.2">
      <c r="A134" s="19"/>
      <c r="B134" s="51"/>
      <c r="C134" s="51"/>
      <c r="D134" s="37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hidden="1" x14ac:dyDescent="0.2">
      <c r="A135" s="19"/>
      <c r="B135" s="51"/>
      <c r="C135" s="51"/>
      <c r="D135" s="37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hidden="1" x14ac:dyDescent="0.2">
      <c r="A136" s="19"/>
      <c r="B136" s="51"/>
      <c r="C136" s="51"/>
      <c r="D136" s="37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hidden="1" x14ac:dyDescent="0.2">
      <c r="A137" s="19"/>
      <c r="B137" s="51"/>
      <c r="C137" s="51"/>
      <c r="D137" s="37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hidden="1" x14ac:dyDescent="0.2">
      <c r="A138" s="19"/>
      <c r="B138" s="51"/>
      <c r="C138" s="51"/>
      <c r="D138" s="37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hidden="1" x14ac:dyDescent="0.2">
      <c r="A139" s="19"/>
      <c r="B139" s="51"/>
      <c r="C139" s="51"/>
      <c r="D139" s="37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hidden="1" x14ac:dyDescent="0.2">
      <c r="A140" s="19"/>
      <c r="B140" s="51"/>
      <c r="C140" s="51"/>
      <c r="D140" s="37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hidden="1" x14ac:dyDescent="0.2">
      <c r="A141" s="19"/>
      <c r="B141" s="51"/>
      <c r="C141" s="51"/>
      <c r="D141" s="37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hidden="1" x14ac:dyDescent="0.2">
      <c r="A142" s="19"/>
      <c r="B142" s="51"/>
      <c r="C142" s="51"/>
      <c r="D142" s="37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hidden="1" x14ac:dyDescent="0.2">
      <c r="A143" s="19"/>
      <c r="B143" s="51"/>
      <c r="C143" s="51"/>
      <c r="D143" s="37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hidden="1" x14ac:dyDescent="0.2">
      <c r="A144" s="19"/>
      <c r="B144" s="51"/>
      <c r="C144" s="51"/>
      <c r="D144" s="37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hidden="1" x14ac:dyDescent="0.2">
      <c r="A145" s="19"/>
      <c r="B145" s="51"/>
      <c r="C145" s="51"/>
      <c r="D145" s="37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hidden="1" x14ac:dyDescent="0.2">
      <c r="A146" s="19"/>
      <c r="B146" s="51"/>
      <c r="C146" s="51"/>
      <c r="D146" s="37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18" hidden="1" x14ac:dyDescent="0.2">
      <c r="A147" s="19"/>
      <c r="B147" s="51"/>
      <c r="C147" s="51"/>
      <c r="D147" s="37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 hidden="1" x14ac:dyDescent="0.2">
      <c r="A148" s="19"/>
      <c r="B148" s="51"/>
      <c r="C148" s="51"/>
      <c r="D148" s="37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 hidden="1" x14ac:dyDescent="0.2">
      <c r="A149" s="19"/>
      <c r="B149" s="51"/>
      <c r="C149" s="51"/>
      <c r="D149" s="37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1:18" hidden="1" x14ac:dyDescent="0.2">
      <c r="A150" s="19"/>
      <c r="B150" s="51"/>
      <c r="C150" s="51"/>
      <c r="D150" s="37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1:18" hidden="1" x14ac:dyDescent="0.2">
      <c r="A151" s="19"/>
      <c r="B151" s="51"/>
      <c r="C151" s="51"/>
      <c r="D151" s="37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</row>
    <row r="152" spans="1:18" hidden="1" x14ac:dyDescent="0.2">
      <c r="A152" s="19"/>
      <c r="B152" s="51"/>
      <c r="C152" s="51"/>
      <c r="D152" s="37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1:18" hidden="1" x14ac:dyDescent="0.2">
      <c r="A153" s="19"/>
      <c r="B153" s="51"/>
      <c r="C153" s="51"/>
      <c r="D153" s="37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1:18" hidden="1" x14ac:dyDescent="0.2">
      <c r="A154" s="19"/>
      <c r="B154" s="51"/>
      <c r="C154" s="51"/>
      <c r="D154" s="37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1:18" hidden="1" x14ac:dyDescent="0.2">
      <c r="A155" s="19"/>
      <c r="B155" s="51"/>
      <c r="C155" s="51"/>
      <c r="D155" s="37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</row>
    <row r="156" spans="1:18" hidden="1" x14ac:dyDescent="0.2">
      <c r="A156" s="19"/>
      <c r="B156" s="51"/>
      <c r="C156" s="51"/>
      <c r="D156" s="37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</row>
    <row r="157" spans="1:18" hidden="1" x14ac:dyDescent="0.2">
      <c r="A157" s="19"/>
      <c r="B157" s="51"/>
      <c r="C157" s="51"/>
      <c r="D157" s="37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</row>
    <row r="158" spans="1:18" hidden="1" x14ac:dyDescent="0.2">
      <c r="A158" s="19"/>
      <c r="B158" s="51"/>
      <c r="C158" s="51"/>
      <c r="D158" s="37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</row>
    <row r="159" spans="1:18" hidden="1" x14ac:dyDescent="0.2">
      <c r="A159" s="19"/>
      <c r="B159" s="51"/>
      <c r="C159" s="51"/>
      <c r="D159" s="37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</row>
    <row r="160" spans="1:18" hidden="1" x14ac:dyDescent="0.2">
      <c r="A160" s="19"/>
      <c r="B160" s="51"/>
      <c r="C160" s="51"/>
      <c r="D160" s="37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</row>
    <row r="161" spans="1:18" hidden="1" x14ac:dyDescent="0.2">
      <c r="A161" s="19"/>
      <c r="B161" s="51"/>
      <c r="C161" s="51"/>
      <c r="D161" s="37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</row>
    <row r="162" spans="1:18" hidden="1" x14ac:dyDescent="0.2">
      <c r="A162" s="19"/>
      <c r="B162" s="51"/>
      <c r="C162" s="51"/>
      <c r="D162" s="37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</row>
    <row r="163" spans="1:18" hidden="1" x14ac:dyDescent="0.2">
      <c r="A163" s="19"/>
      <c r="B163" s="51"/>
      <c r="C163" s="51"/>
      <c r="D163" s="37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</row>
    <row r="164" spans="1:18" hidden="1" x14ac:dyDescent="0.2">
      <c r="A164" s="19"/>
      <c r="B164" s="51"/>
      <c r="C164" s="51"/>
      <c r="D164" s="37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</row>
    <row r="165" spans="1:18" hidden="1" x14ac:dyDescent="0.2">
      <c r="A165" s="19"/>
      <c r="B165" s="51"/>
      <c r="C165" s="51"/>
      <c r="D165" s="37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</row>
    <row r="166" spans="1:18" hidden="1" x14ac:dyDescent="0.2">
      <c r="A166" s="19"/>
      <c r="B166" s="51"/>
      <c r="C166" s="51"/>
      <c r="D166" s="37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</row>
    <row r="167" spans="1:18" hidden="1" x14ac:dyDescent="0.2">
      <c r="A167" s="19"/>
      <c r="B167" s="51"/>
      <c r="C167" s="51"/>
      <c r="D167" s="37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</row>
    <row r="168" spans="1:18" hidden="1" x14ac:dyDescent="0.2">
      <c r="A168" s="19"/>
      <c r="B168" s="51"/>
      <c r="C168" s="51"/>
      <c r="D168" s="37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</row>
    <row r="169" spans="1:18" hidden="1" x14ac:dyDescent="0.2">
      <c r="A169" s="19"/>
      <c r="B169" s="51"/>
      <c r="C169" s="51"/>
      <c r="D169" s="37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</row>
    <row r="170" spans="1:18" hidden="1" x14ac:dyDescent="0.2">
      <c r="A170" s="19"/>
      <c r="B170" s="51"/>
      <c r="C170" s="51"/>
      <c r="D170" s="37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</row>
    <row r="171" spans="1:18" hidden="1" x14ac:dyDescent="0.2">
      <c r="A171" s="19"/>
      <c r="B171" s="51"/>
      <c r="C171" s="51"/>
      <c r="D171" s="37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1:18" hidden="1" x14ac:dyDescent="0.2">
      <c r="A172" s="19"/>
      <c r="B172" s="51"/>
      <c r="C172" s="51"/>
      <c r="D172" s="37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</row>
    <row r="173" spans="1:18" hidden="1" x14ac:dyDescent="0.2">
      <c r="A173" s="19"/>
      <c r="B173" s="51"/>
      <c r="C173" s="51"/>
      <c r="D173" s="37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</row>
    <row r="174" spans="1:18" hidden="1" x14ac:dyDescent="0.2">
      <c r="A174" s="19"/>
      <c r="B174" s="51"/>
      <c r="C174" s="51"/>
      <c r="D174" s="37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</row>
    <row r="175" spans="1:18" hidden="1" x14ac:dyDescent="0.2">
      <c r="A175" s="19"/>
      <c r="B175" s="51"/>
      <c r="C175" s="51"/>
      <c r="D175" s="37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</row>
    <row r="176" spans="1:18" hidden="1" x14ac:dyDescent="0.2">
      <c r="A176" s="19"/>
      <c r="B176" s="51"/>
      <c r="C176" s="51"/>
      <c r="D176" s="37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1:18" hidden="1" x14ac:dyDescent="0.2">
      <c r="A177" s="19"/>
      <c r="B177" s="51"/>
      <c r="C177" s="51"/>
      <c r="D177" s="37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</row>
    <row r="178" spans="1:18" hidden="1" x14ac:dyDescent="0.2">
      <c r="A178" s="19"/>
      <c r="B178" s="51"/>
      <c r="C178" s="51"/>
      <c r="D178" s="37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1:18" hidden="1" x14ac:dyDescent="0.2">
      <c r="A179" s="19"/>
      <c r="B179" s="51"/>
      <c r="C179" s="51"/>
      <c r="D179" s="37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1:18" hidden="1" x14ac:dyDescent="0.2">
      <c r="A180" s="19"/>
      <c r="B180" s="51"/>
      <c r="C180" s="51"/>
      <c r="D180" s="37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</row>
    <row r="181" spans="1:18" hidden="1" x14ac:dyDescent="0.2">
      <c r="A181" s="19"/>
      <c r="B181" s="51"/>
      <c r="C181" s="51"/>
      <c r="D181" s="37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</row>
    <row r="182" spans="1:18" hidden="1" x14ac:dyDescent="0.2">
      <c r="A182" s="19"/>
      <c r="B182" s="51"/>
      <c r="C182" s="51"/>
      <c r="D182" s="37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</row>
    <row r="183" spans="1:18" hidden="1" x14ac:dyDescent="0.2">
      <c r="A183" s="19"/>
      <c r="B183" s="51"/>
      <c r="C183" s="51"/>
      <c r="D183" s="37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</row>
    <row r="184" spans="1:18" hidden="1" x14ac:dyDescent="0.2">
      <c r="A184" s="19"/>
      <c r="B184" s="51"/>
      <c r="C184" s="51"/>
      <c r="D184" s="37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</row>
    <row r="185" spans="1:18" hidden="1" x14ac:dyDescent="0.2">
      <c r="A185" s="19"/>
      <c r="B185" s="51"/>
      <c r="C185" s="51"/>
      <c r="D185" s="37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1:18" hidden="1" x14ac:dyDescent="0.2">
      <c r="A186" s="19"/>
      <c r="B186" s="51"/>
      <c r="C186" s="51"/>
      <c r="D186" s="37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1:18" hidden="1" x14ac:dyDescent="0.2">
      <c r="A187" s="19"/>
      <c r="B187" s="51"/>
      <c r="C187" s="51"/>
      <c r="D187" s="37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</row>
    <row r="188" spans="1:18" hidden="1" x14ac:dyDescent="0.2">
      <c r="A188" s="19"/>
      <c r="B188" s="51"/>
      <c r="C188" s="51"/>
      <c r="D188" s="37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</row>
    <row r="189" spans="1:18" hidden="1" x14ac:dyDescent="0.2">
      <c r="A189" s="19"/>
      <c r="B189" s="51"/>
      <c r="C189" s="51"/>
      <c r="D189" s="37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</row>
    <row r="190" spans="1:18" hidden="1" x14ac:dyDescent="0.2">
      <c r="A190" s="19"/>
      <c r="B190" s="51"/>
      <c r="C190" s="51"/>
      <c r="D190" s="37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</row>
    <row r="191" spans="1:18" hidden="1" x14ac:dyDescent="0.2">
      <c r="A191" s="19"/>
      <c r="B191" s="51"/>
      <c r="C191" s="51"/>
      <c r="D191" s="37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</row>
    <row r="192" spans="1:18" hidden="1" x14ac:dyDescent="0.2">
      <c r="A192" s="19"/>
      <c r="B192" s="51"/>
      <c r="C192" s="51"/>
      <c r="D192" s="37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</row>
    <row r="193" spans="1:18" hidden="1" x14ac:dyDescent="0.2">
      <c r="A193" s="19"/>
      <c r="B193" s="51"/>
      <c r="C193" s="51"/>
      <c r="D193" s="37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</row>
    <row r="194" spans="1:18" hidden="1" x14ac:dyDescent="0.2">
      <c r="A194" s="19"/>
      <c r="B194" s="51"/>
      <c r="C194" s="51"/>
      <c r="D194" s="37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</row>
    <row r="195" spans="1:18" hidden="1" x14ac:dyDescent="0.2">
      <c r="A195" s="19"/>
      <c r="B195" s="51"/>
      <c r="C195" s="51"/>
      <c r="D195" s="37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</row>
    <row r="196" spans="1:18" hidden="1" x14ac:dyDescent="0.2">
      <c r="A196" s="19"/>
      <c r="B196" s="51"/>
      <c r="C196" s="51"/>
      <c r="D196" s="37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</row>
    <row r="197" spans="1:18" hidden="1" x14ac:dyDescent="0.2">
      <c r="A197" s="19"/>
      <c r="B197" s="51"/>
      <c r="C197" s="51"/>
      <c r="D197" s="37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</row>
    <row r="198" spans="1:18" hidden="1" x14ac:dyDescent="0.2">
      <c r="A198" s="19"/>
      <c r="B198" s="51"/>
      <c r="C198" s="51"/>
      <c r="D198" s="37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</row>
    <row r="199" spans="1:18" hidden="1" x14ac:dyDescent="0.2">
      <c r="A199" s="19"/>
      <c r="B199" s="51"/>
      <c r="C199" s="51"/>
      <c r="D199" s="37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</row>
    <row r="200" spans="1:18" hidden="1" x14ac:dyDescent="0.2">
      <c r="A200" s="19"/>
      <c r="B200" s="51"/>
      <c r="C200" s="51"/>
      <c r="D200" s="37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</row>
    <row r="201" spans="1:18" hidden="1" x14ac:dyDescent="0.2">
      <c r="A201" s="19"/>
      <c r="B201" s="51"/>
      <c r="C201" s="51"/>
      <c r="D201" s="37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</row>
    <row r="202" spans="1:18" hidden="1" x14ac:dyDescent="0.2">
      <c r="A202" s="19"/>
      <c r="B202" s="51"/>
      <c r="C202" s="51"/>
      <c r="D202" s="37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</row>
    <row r="203" spans="1:18" hidden="1" x14ac:dyDescent="0.2">
      <c r="A203" s="19"/>
      <c r="B203" s="51"/>
      <c r="C203" s="51"/>
      <c r="D203" s="37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1:18" hidden="1" x14ac:dyDescent="0.2">
      <c r="A204" s="19"/>
      <c r="B204" s="51"/>
      <c r="C204" s="51"/>
      <c r="D204" s="37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18" hidden="1" x14ac:dyDescent="0.2">
      <c r="A205" s="19"/>
      <c r="B205" s="51"/>
      <c r="C205" s="51"/>
      <c r="D205" s="37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</row>
    <row r="206" spans="1:18" hidden="1" x14ac:dyDescent="0.2">
      <c r="A206" s="19"/>
      <c r="B206" s="51"/>
      <c r="C206" s="51"/>
      <c r="D206" s="37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</row>
    <row r="207" spans="1:18" hidden="1" x14ac:dyDescent="0.2">
      <c r="A207" s="19"/>
      <c r="B207" s="51"/>
      <c r="C207" s="51"/>
      <c r="D207" s="37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</row>
    <row r="208" spans="1:18" hidden="1" x14ac:dyDescent="0.2">
      <c r="A208" s="19"/>
      <c r="B208" s="51"/>
      <c r="C208" s="51"/>
      <c r="D208" s="37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</row>
    <row r="209" spans="1:18" hidden="1" x14ac:dyDescent="0.2">
      <c r="A209" s="19"/>
      <c r="B209" s="51"/>
      <c r="C209" s="51"/>
      <c r="D209" s="37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</row>
    <row r="210" spans="1:18" hidden="1" x14ac:dyDescent="0.2">
      <c r="A210" s="19"/>
      <c r="B210" s="51"/>
      <c r="C210" s="51"/>
      <c r="D210" s="37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</row>
    <row r="211" spans="1:18" hidden="1" x14ac:dyDescent="0.2">
      <c r="A211" s="19"/>
      <c r="B211" s="51"/>
      <c r="C211" s="51"/>
      <c r="D211" s="37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</row>
    <row r="212" spans="1:18" hidden="1" x14ac:dyDescent="0.2">
      <c r="A212" s="19"/>
      <c r="B212" s="51"/>
      <c r="C212" s="51"/>
      <c r="D212" s="37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</row>
    <row r="213" spans="1:18" hidden="1" x14ac:dyDescent="0.2">
      <c r="A213" s="19"/>
      <c r="B213" s="51"/>
      <c r="C213" s="51"/>
      <c r="D213" s="37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</row>
    <row r="214" spans="1:18" hidden="1" x14ac:dyDescent="0.2">
      <c r="A214" s="19"/>
      <c r="B214" s="51"/>
      <c r="C214" s="51"/>
      <c r="D214" s="37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</row>
    <row r="215" spans="1:18" hidden="1" x14ac:dyDescent="0.2">
      <c r="A215" s="19"/>
      <c r="B215" s="51"/>
      <c r="C215" s="51"/>
      <c r="D215" s="37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</row>
    <row r="216" spans="1:18" hidden="1" x14ac:dyDescent="0.2">
      <c r="A216" s="19"/>
      <c r="B216" s="51"/>
      <c r="C216" s="51"/>
      <c r="D216" s="37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</row>
    <row r="217" spans="1:18" hidden="1" x14ac:dyDescent="0.2">
      <c r="A217" s="19"/>
      <c r="B217" s="51"/>
      <c r="C217" s="51"/>
      <c r="D217" s="37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</row>
    <row r="218" spans="1:18" hidden="1" x14ac:dyDescent="0.2">
      <c r="A218" s="19"/>
      <c r="B218" s="51"/>
      <c r="C218" s="51"/>
      <c r="D218" s="37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</row>
    <row r="219" spans="1:18" hidden="1" x14ac:dyDescent="0.2">
      <c r="A219" s="19"/>
      <c r="B219" s="51"/>
      <c r="C219" s="51"/>
      <c r="D219" s="37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</row>
    <row r="220" spans="1:18" hidden="1" x14ac:dyDescent="0.2">
      <c r="A220" s="19"/>
      <c r="B220" s="51"/>
      <c r="C220" s="51"/>
      <c r="D220" s="37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</row>
    <row r="221" spans="1:18" hidden="1" x14ac:dyDescent="0.2">
      <c r="A221" s="19"/>
      <c r="B221" s="51"/>
      <c r="C221" s="51"/>
      <c r="D221" s="37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</row>
    <row r="222" spans="1:18" hidden="1" x14ac:dyDescent="0.2">
      <c r="A222" s="19"/>
      <c r="B222" s="51"/>
      <c r="C222" s="51"/>
      <c r="D222" s="37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</row>
    <row r="223" spans="1:18" hidden="1" x14ac:dyDescent="0.2">
      <c r="A223" s="19"/>
      <c r="B223" s="51"/>
      <c r="C223" s="51"/>
      <c r="D223" s="37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</row>
    <row r="224" spans="1:18" hidden="1" x14ac:dyDescent="0.2">
      <c r="A224" s="19"/>
      <c r="B224" s="51"/>
      <c r="C224" s="51"/>
      <c r="D224" s="37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</row>
    <row r="225" spans="1:18" hidden="1" x14ac:dyDescent="0.2">
      <c r="A225" s="19"/>
      <c r="B225" s="51"/>
      <c r="C225" s="51"/>
      <c r="D225" s="37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</row>
    <row r="226" spans="1:18" hidden="1" x14ac:dyDescent="0.2">
      <c r="A226" s="19"/>
      <c r="B226" s="51"/>
      <c r="C226" s="51"/>
      <c r="D226" s="37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</row>
    <row r="227" spans="1:18" hidden="1" x14ac:dyDescent="0.2">
      <c r="A227" s="19"/>
      <c r="B227" s="51"/>
      <c r="C227" s="51"/>
      <c r="D227" s="37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</row>
    <row r="228" spans="1:18" hidden="1" x14ac:dyDescent="0.2">
      <c r="A228" s="19"/>
      <c r="B228" s="51"/>
      <c r="C228" s="51"/>
      <c r="D228" s="37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</row>
    <row r="229" spans="1:18" hidden="1" x14ac:dyDescent="0.2">
      <c r="A229" s="19"/>
      <c r="B229" s="51"/>
      <c r="C229" s="51"/>
      <c r="D229" s="37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</row>
    <row r="230" spans="1:18" hidden="1" x14ac:dyDescent="0.2">
      <c r="A230" s="19"/>
      <c r="B230" s="51"/>
      <c r="C230" s="51"/>
      <c r="D230" s="37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</row>
    <row r="231" spans="1:18" hidden="1" x14ac:dyDescent="0.2">
      <c r="A231" s="19"/>
      <c r="B231" s="51"/>
      <c r="C231" s="51"/>
      <c r="D231" s="37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</row>
    <row r="232" spans="1:18" hidden="1" x14ac:dyDescent="0.2">
      <c r="A232" s="19"/>
      <c r="B232" s="51"/>
      <c r="C232" s="51"/>
      <c r="D232" s="37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</row>
    <row r="233" spans="1:18" hidden="1" x14ac:dyDescent="0.2">
      <c r="A233" s="19"/>
      <c r="B233" s="51"/>
      <c r="C233" s="51"/>
      <c r="D233" s="37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</row>
    <row r="234" spans="1:18" hidden="1" x14ac:dyDescent="0.2">
      <c r="A234" s="19"/>
      <c r="B234" s="51"/>
      <c r="C234" s="51"/>
      <c r="D234" s="37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</row>
    <row r="235" spans="1:18" hidden="1" x14ac:dyDescent="0.2">
      <c r="A235" s="19"/>
      <c r="B235" s="51"/>
      <c r="C235" s="51"/>
      <c r="D235" s="37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</row>
    <row r="236" spans="1:18" hidden="1" x14ac:dyDescent="0.2">
      <c r="A236" s="19"/>
      <c r="B236" s="51"/>
      <c r="C236" s="51"/>
      <c r="D236" s="37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</row>
    <row r="237" spans="1:18" hidden="1" x14ac:dyDescent="0.2">
      <c r="A237" s="19"/>
      <c r="B237" s="51"/>
      <c r="C237" s="51"/>
      <c r="D237" s="37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</row>
    <row r="238" spans="1:18" hidden="1" x14ac:dyDescent="0.2">
      <c r="A238" s="19"/>
      <c r="B238" s="51"/>
      <c r="C238" s="51"/>
      <c r="D238" s="37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</row>
    <row r="239" spans="1:18" hidden="1" x14ac:dyDescent="0.2">
      <c r="A239" s="19"/>
      <c r="B239" s="51"/>
      <c r="C239" s="51"/>
      <c r="D239" s="37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</row>
    <row r="240" spans="1:18" hidden="1" x14ac:dyDescent="0.2">
      <c r="A240" s="19"/>
      <c r="B240" s="51"/>
      <c r="C240" s="51"/>
      <c r="D240" s="37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</row>
    <row r="241" spans="1:18" hidden="1" x14ac:dyDescent="0.2">
      <c r="A241" s="19"/>
      <c r="B241" s="51"/>
      <c r="C241" s="51"/>
      <c r="D241" s="37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</row>
    <row r="242" spans="1:18" hidden="1" x14ac:dyDescent="0.2">
      <c r="A242" s="19"/>
      <c r="B242" s="51"/>
      <c r="C242" s="51"/>
      <c r="D242" s="37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</row>
    <row r="243" spans="1:18" hidden="1" x14ac:dyDescent="0.2">
      <c r="A243" s="19"/>
      <c r="B243" s="51"/>
      <c r="C243" s="51"/>
      <c r="D243" s="37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</row>
    <row r="244" spans="1:18" hidden="1" x14ac:dyDescent="0.2">
      <c r="A244" s="19"/>
      <c r="B244" s="51"/>
      <c r="C244" s="51"/>
      <c r="D244" s="37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</row>
    <row r="245" spans="1:18" hidden="1" x14ac:dyDescent="0.2">
      <c r="A245" s="19"/>
      <c r="B245" s="51"/>
      <c r="C245" s="51"/>
      <c r="D245" s="37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</row>
    <row r="246" spans="1:18" hidden="1" x14ac:dyDescent="0.2">
      <c r="A246" s="19"/>
      <c r="B246" s="51"/>
      <c r="C246" s="51"/>
      <c r="D246" s="37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</row>
    <row r="247" spans="1:18" hidden="1" x14ac:dyDescent="0.2">
      <c r="A247" s="19"/>
      <c r="B247" s="51"/>
      <c r="C247" s="51"/>
      <c r="D247" s="37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</row>
    <row r="248" spans="1:18" hidden="1" x14ac:dyDescent="0.2">
      <c r="A248" s="19"/>
      <c r="B248" s="51"/>
      <c r="C248" s="51"/>
      <c r="D248" s="37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</row>
    <row r="249" spans="1:18" hidden="1" x14ac:dyDescent="0.2">
      <c r="A249" s="19"/>
      <c r="B249" s="51"/>
      <c r="C249" s="51"/>
      <c r="D249" s="37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</row>
    <row r="250" spans="1:18" hidden="1" x14ac:dyDescent="0.2">
      <c r="A250" s="19"/>
      <c r="B250" s="51"/>
      <c r="C250" s="51"/>
      <c r="D250" s="37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</row>
    <row r="251" spans="1:18" hidden="1" x14ac:dyDescent="0.2">
      <c r="A251" s="19"/>
      <c r="B251" s="51"/>
      <c r="C251" s="51"/>
      <c r="D251" s="37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</row>
    <row r="252" spans="1:18" hidden="1" x14ac:dyDescent="0.2">
      <c r="A252" s="19"/>
      <c r="B252" s="51"/>
      <c r="C252" s="51"/>
      <c r="D252" s="37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</row>
    <row r="253" spans="1:18" hidden="1" x14ac:dyDescent="0.2">
      <c r="A253" s="19"/>
      <c r="B253" s="51"/>
      <c r="C253" s="51"/>
      <c r="D253" s="37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</row>
    <row r="254" spans="1:18" hidden="1" x14ac:dyDescent="0.2">
      <c r="A254" s="19"/>
      <c r="B254" s="51"/>
      <c r="C254" s="51"/>
      <c r="D254" s="37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</row>
    <row r="255" spans="1:18" hidden="1" x14ac:dyDescent="0.2">
      <c r="A255" s="19"/>
      <c r="B255" s="51"/>
      <c r="C255" s="51"/>
      <c r="D255" s="37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</row>
    <row r="256" spans="1:18" hidden="1" x14ac:dyDescent="0.2">
      <c r="A256" s="19"/>
      <c r="B256" s="51"/>
      <c r="C256" s="51"/>
      <c r="D256" s="37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</row>
    <row r="257" spans="1:18" hidden="1" x14ac:dyDescent="0.2">
      <c r="A257" s="19"/>
      <c r="B257" s="51"/>
      <c r="C257" s="51"/>
      <c r="D257" s="37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</row>
    <row r="258" spans="1:18" hidden="1" x14ac:dyDescent="0.2">
      <c r="A258" s="19"/>
      <c r="B258" s="51"/>
      <c r="C258" s="51"/>
      <c r="D258" s="37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</row>
    <row r="259" spans="1:18" hidden="1" x14ac:dyDescent="0.2">
      <c r="A259" s="19"/>
      <c r="B259" s="51"/>
      <c r="C259" s="51"/>
      <c r="D259" s="37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</row>
    <row r="260" spans="1:18" hidden="1" x14ac:dyDescent="0.2">
      <c r="A260" s="19"/>
      <c r="B260" s="51"/>
      <c r="C260" s="51"/>
      <c r="D260" s="37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</row>
    <row r="261" spans="1:18" hidden="1" x14ac:dyDescent="0.2">
      <c r="A261" s="19"/>
      <c r="B261" s="51"/>
      <c r="C261" s="51"/>
      <c r="D261" s="37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</row>
    <row r="262" spans="1:18" hidden="1" x14ac:dyDescent="0.2">
      <c r="A262" s="19"/>
      <c r="B262" s="51"/>
      <c r="C262" s="51"/>
      <c r="D262" s="37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</row>
    <row r="263" spans="1:18" hidden="1" x14ac:dyDescent="0.2">
      <c r="A263" s="19"/>
      <c r="B263" s="51"/>
      <c r="C263" s="51"/>
      <c r="D263" s="37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</row>
    <row r="264" spans="1:18" hidden="1" x14ac:dyDescent="0.2">
      <c r="A264" s="19"/>
      <c r="B264" s="51"/>
      <c r="C264" s="51"/>
      <c r="D264" s="37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</row>
    <row r="265" spans="1:18" hidden="1" x14ac:dyDescent="0.2">
      <c r="A265" s="19"/>
      <c r="B265" s="51"/>
      <c r="C265" s="51"/>
      <c r="D265" s="37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</row>
    <row r="266" spans="1:18" hidden="1" x14ac:dyDescent="0.2">
      <c r="A266" s="19"/>
      <c r="B266" s="51"/>
      <c r="C266" s="51"/>
      <c r="D266" s="37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</row>
    <row r="267" spans="1:18" hidden="1" x14ac:dyDescent="0.2">
      <c r="A267" s="19"/>
      <c r="B267" s="51"/>
      <c r="C267" s="51"/>
      <c r="D267" s="37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</row>
    <row r="268" spans="1:18" hidden="1" x14ac:dyDescent="0.2">
      <c r="A268" s="19"/>
      <c r="B268" s="51"/>
      <c r="C268" s="51"/>
      <c r="D268" s="37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</row>
    <row r="269" spans="1:18" hidden="1" x14ac:dyDescent="0.2">
      <c r="A269" s="19"/>
      <c r="B269" s="51"/>
      <c r="C269" s="51"/>
      <c r="D269" s="37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</row>
    <row r="270" spans="1:18" hidden="1" x14ac:dyDescent="0.2">
      <c r="A270" s="19"/>
      <c r="B270" s="51"/>
      <c r="C270" s="51"/>
      <c r="D270" s="37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</row>
    <row r="271" spans="1:18" hidden="1" x14ac:dyDescent="0.2">
      <c r="A271" s="19"/>
      <c r="B271" s="51"/>
      <c r="C271" s="51"/>
      <c r="D271" s="37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</row>
    <row r="272" spans="1:18" hidden="1" x14ac:dyDescent="0.2">
      <c r="A272" s="19"/>
      <c r="B272" s="51"/>
      <c r="C272" s="51"/>
      <c r="D272" s="37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</row>
    <row r="273" spans="1:18" hidden="1" x14ac:dyDescent="0.2">
      <c r="A273" s="19"/>
      <c r="B273" s="51"/>
      <c r="C273" s="51"/>
      <c r="D273" s="37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</row>
    <row r="274" spans="1:18" hidden="1" x14ac:dyDescent="0.2">
      <c r="A274" s="19"/>
      <c r="B274" s="51"/>
      <c r="C274" s="51"/>
      <c r="D274" s="37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</row>
    <row r="275" spans="1:18" hidden="1" x14ac:dyDescent="0.2">
      <c r="A275" s="19"/>
      <c r="B275" s="51"/>
      <c r="C275" s="51"/>
      <c r="D275" s="37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</row>
    <row r="276" spans="1:18" hidden="1" x14ac:dyDescent="0.2">
      <c r="A276" s="19"/>
      <c r="B276" s="51"/>
      <c r="C276" s="51"/>
      <c r="D276" s="37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</row>
    <row r="277" spans="1:18" hidden="1" x14ac:dyDescent="0.2">
      <c r="A277" s="19"/>
      <c r="B277" s="51"/>
      <c r="C277" s="51"/>
      <c r="D277" s="37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</row>
    <row r="278" spans="1:18" hidden="1" x14ac:dyDescent="0.2">
      <c r="A278" s="19"/>
      <c r="B278" s="51"/>
      <c r="C278" s="51"/>
      <c r="D278" s="37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</row>
    <row r="279" spans="1:18" hidden="1" x14ac:dyDescent="0.2">
      <c r="A279" s="19"/>
      <c r="B279" s="51"/>
      <c r="C279" s="51"/>
      <c r="D279" s="37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</row>
    <row r="280" spans="1:18" hidden="1" x14ac:dyDescent="0.2">
      <c r="A280" s="19"/>
      <c r="B280" s="51"/>
      <c r="C280" s="51"/>
      <c r="D280" s="37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</row>
    <row r="281" spans="1:18" hidden="1" x14ac:dyDescent="0.2">
      <c r="A281" s="19"/>
      <c r="B281" s="51"/>
      <c r="C281" s="51"/>
      <c r="D281" s="37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</row>
    <row r="282" spans="1:18" hidden="1" x14ac:dyDescent="0.2">
      <c r="A282" s="19"/>
      <c r="B282" s="51"/>
      <c r="C282" s="51"/>
      <c r="D282" s="37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</row>
    <row r="283" spans="1:18" hidden="1" x14ac:dyDescent="0.2">
      <c r="A283" s="19"/>
      <c r="B283" s="51"/>
      <c r="C283" s="51"/>
      <c r="D283" s="37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</row>
    <row r="284" spans="1:18" hidden="1" x14ac:dyDescent="0.2">
      <c r="A284" s="19"/>
      <c r="B284" s="51"/>
      <c r="C284" s="51"/>
      <c r="D284" s="37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</row>
    <row r="285" spans="1:18" hidden="1" x14ac:dyDescent="0.2">
      <c r="A285" s="19"/>
      <c r="B285" s="51"/>
      <c r="C285" s="51"/>
      <c r="D285" s="37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</row>
    <row r="286" spans="1:18" hidden="1" x14ac:dyDescent="0.2">
      <c r="A286" s="19"/>
      <c r="B286" s="51"/>
      <c r="C286" s="51"/>
      <c r="D286" s="37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</row>
    <row r="287" spans="1:18" hidden="1" x14ac:dyDescent="0.2">
      <c r="A287" s="19"/>
      <c r="B287" s="51"/>
      <c r="C287" s="51"/>
      <c r="D287" s="37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</row>
    <row r="288" spans="1:18" hidden="1" x14ac:dyDescent="0.2">
      <c r="A288" s="19"/>
      <c r="B288" s="51"/>
      <c r="C288" s="51"/>
      <c r="D288" s="37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</row>
    <row r="289" spans="1:18" hidden="1" x14ac:dyDescent="0.2">
      <c r="A289" s="19"/>
      <c r="B289" s="51"/>
      <c r="C289" s="51"/>
      <c r="D289" s="37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</row>
    <row r="290" spans="1:18" hidden="1" x14ac:dyDescent="0.2">
      <c r="A290" s="19"/>
      <c r="B290" s="51"/>
      <c r="C290" s="51"/>
      <c r="D290" s="37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</row>
    <row r="291" spans="1:18" hidden="1" x14ac:dyDescent="0.2">
      <c r="A291" s="19"/>
      <c r="B291" s="51"/>
      <c r="C291" s="51"/>
      <c r="D291" s="37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</row>
    <row r="292" spans="1:18" hidden="1" x14ac:dyDescent="0.2">
      <c r="A292" s="19"/>
      <c r="B292" s="51"/>
      <c r="C292" s="51"/>
      <c r="D292" s="37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</row>
    <row r="293" spans="1:18" hidden="1" x14ac:dyDescent="0.2">
      <c r="A293" s="19"/>
      <c r="B293" s="51"/>
      <c r="C293" s="51"/>
      <c r="D293" s="37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</row>
    <row r="294" spans="1:18" hidden="1" x14ac:dyDescent="0.2">
      <c r="A294" s="19"/>
      <c r="B294" s="51"/>
      <c r="C294" s="51"/>
      <c r="D294" s="37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</row>
    <row r="295" spans="1:18" hidden="1" x14ac:dyDescent="0.2">
      <c r="A295" s="19"/>
      <c r="B295" s="51"/>
      <c r="C295" s="51"/>
      <c r="D295" s="37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</row>
    <row r="296" spans="1:18" hidden="1" x14ac:dyDescent="0.2">
      <c r="A296" s="19"/>
      <c r="B296" s="51"/>
      <c r="C296" s="51"/>
      <c r="D296" s="37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</row>
    <row r="297" spans="1:18" hidden="1" x14ac:dyDescent="0.2">
      <c r="A297" s="19"/>
      <c r="B297" s="51"/>
      <c r="C297" s="51"/>
      <c r="D297" s="37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</row>
    <row r="298" spans="1:18" hidden="1" x14ac:dyDescent="0.2">
      <c r="A298" s="19"/>
      <c r="B298" s="51"/>
      <c r="C298" s="51"/>
      <c r="D298" s="37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</row>
    <row r="299" spans="1:18" hidden="1" x14ac:dyDescent="0.2">
      <c r="A299" s="19"/>
      <c r="B299" s="51"/>
      <c r="C299" s="51"/>
      <c r="D299" s="37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</row>
    <row r="300" spans="1:18" hidden="1" x14ac:dyDescent="0.2">
      <c r="A300" s="19"/>
      <c r="B300" s="51"/>
      <c r="C300" s="51"/>
      <c r="D300" s="37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</row>
    <row r="301" spans="1:18" hidden="1" x14ac:dyDescent="0.2">
      <c r="A301" s="19"/>
      <c r="B301" s="51"/>
      <c r="C301" s="51"/>
      <c r="D301" s="37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</row>
    <row r="302" spans="1:18" hidden="1" x14ac:dyDescent="0.2">
      <c r="A302" s="19"/>
      <c r="B302" s="51"/>
      <c r="C302" s="51"/>
      <c r="D302" s="37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</row>
    <row r="303" spans="1:18" hidden="1" x14ac:dyDescent="0.2">
      <c r="A303" s="19"/>
      <c r="B303" s="51"/>
      <c r="C303" s="51"/>
      <c r="D303" s="37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</row>
    <row r="304" spans="1:18" hidden="1" x14ac:dyDescent="0.2">
      <c r="A304" s="19"/>
      <c r="B304" s="32"/>
      <c r="C304" s="51"/>
      <c r="D304" s="37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</row>
    <row r="305" spans="1:18" hidden="1" x14ac:dyDescent="0.2">
      <c r="A305" s="19"/>
      <c r="B305" s="51"/>
      <c r="C305" s="51"/>
      <c r="D305" s="37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</row>
    <row r="306" spans="1:18" hidden="1" x14ac:dyDescent="0.2">
      <c r="A306" s="19"/>
      <c r="B306" s="51"/>
      <c r="C306" s="51"/>
      <c r="D306" s="37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</row>
    <row r="307" spans="1:18" hidden="1" x14ac:dyDescent="0.2">
      <c r="A307" s="19"/>
      <c r="B307" s="51"/>
      <c r="C307" s="51"/>
      <c r="D307" s="37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</row>
    <row r="308" spans="1:18" hidden="1" x14ac:dyDescent="0.2">
      <c r="A308" s="19"/>
      <c r="B308" s="51"/>
      <c r="C308" s="51"/>
      <c r="D308" s="37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</row>
    <row r="309" spans="1:18" hidden="1" x14ac:dyDescent="0.2">
      <c r="A309" s="19"/>
      <c r="B309" s="51"/>
      <c r="C309" s="51"/>
      <c r="D309" s="37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</row>
    <row r="310" spans="1:18" hidden="1" x14ac:dyDescent="0.2">
      <c r="A310" s="19"/>
      <c r="B310" s="51"/>
      <c r="C310" s="51"/>
      <c r="D310" s="37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</row>
    <row r="311" spans="1:18" hidden="1" x14ac:dyDescent="0.2">
      <c r="A311" s="19"/>
      <c r="B311" s="51"/>
      <c r="C311" s="51"/>
      <c r="D311" s="37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</row>
    <row r="312" spans="1:18" hidden="1" x14ac:dyDescent="0.2">
      <c r="A312" s="19"/>
      <c r="B312" s="51"/>
      <c r="C312" s="51"/>
      <c r="D312" s="37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</row>
    <row r="313" spans="1:18" hidden="1" x14ac:dyDescent="0.2">
      <c r="A313" s="19"/>
      <c r="B313" s="51"/>
      <c r="C313" s="51"/>
      <c r="D313" s="37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</row>
    <row r="314" spans="1:18" hidden="1" x14ac:dyDescent="0.2">
      <c r="A314" s="19"/>
      <c r="B314" s="51"/>
      <c r="C314" s="51"/>
      <c r="D314" s="37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</row>
    <row r="315" spans="1:18" hidden="1" x14ac:dyDescent="0.2">
      <c r="A315" s="19"/>
      <c r="B315" s="51"/>
      <c r="C315" s="51"/>
      <c r="D315" s="37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</row>
    <row r="316" spans="1:18" hidden="1" x14ac:dyDescent="0.2">
      <c r="A316" s="19"/>
      <c r="B316" s="51"/>
      <c r="C316" s="51"/>
      <c r="D316" s="37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</row>
    <row r="317" spans="1:18" hidden="1" x14ac:dyDescent="0.2">
      <c r="A317" s="19"/>
      <c r="B317" s="51"/>
      <c r="C317" s="51"/>
      <c r="D317" s="37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</row>
    <row r="318" spans="1:18" hidden="1" x14ac:dyDescent="0.2">
      <c r="A318" s="19"/>
      <c r="B318" s="51"/>
      <c r="C318" s="51"/>
      <c r="D318" s="37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</row>
    <row r="319" spans="1:18" hidden="1" x14ac:dyDescent="0.2">
      <c r="A319" s="19"/>
      <c r="B319" s="51"/>
      <c r="C319" s="51"/>
      <c r="D319" s="37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</row>
    <row r="320" spans="1:18" hidden="1" x14ac:dyDescent="0.2">
      <c r="A320" s="19"/>
      <c r="B320" s="51"/>
      <c r="C320" s="51"/>
      <c r="D320" s="37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</row>
    <row r="321" spans="1:18" hidden="1" x14ac:dyDescent="0.2">
      <c r="A321" s="19"/>
      <c r="B321" s="51"/>
      <c r="C321" s="51"/>
      <c r="D321" s="37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</row>
    <row r="322" spans="1:18" hidden="1" x14ac:dyDescent="0.2">
      <c r="A322" s="19"/>
      <c r="B322" s="51"/>
      <c r="C322" s="51"/>
      <c r="D322" s="37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</row>
    <row r="323" spans="1:18" hidden="1" x14ac:dyDescent="0.2">
      <c r="A323" s="19"/>
      <c r="B323" s="51"/>
      <c r="C323" s="51"/>
      <c r="D323" s="37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</row>
    <row r="324" spans="1:18" hidden="1" x14ac:dyDescent="0.2">
      <c r="A324" s="19"/>
      <c r="B324" s="51"/>
      <c r="C324" s="51"/>
      <c r="D324" s="37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</row>
    <row r="325" spans="1:18" hidden="1" x14ac:dyDescent="0.2">
      <c r="A325" s="19"/>
      <c r="B325" s="51"/>
      <c r="C325" s="51"/>
      <c r="D325" s="37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</row>
    <row r="326" spans="1:18" hidden="1" x14ac:dyDescent="0.2">
      <c r="A326" s="19"/>
      <c r="B326" s="51"/>
      <c r="C326" s="51"/>
      <c r="D326" s="37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</row>
    <row r="327" spans="1:18" hidden="1" x14ac:dyDescent="0.2">
      <c r="A327" s="19"/>
      <c r="B327" s="51"/>
      <c r="C327" s="51"/>
      <c r="D327" s="37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</row>
    <row r="328" spans="1:18" hidden="1" x14ac:dyDescent="0.2">
      <c r="A328" s="19"/>
      <c r="B328" s="51"/>
      <c r="C328" s="51"/>
      <c r="D328" s="37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</row>
    <row r="329" spans="1:18" hidden="1" x14ac:dyDescent="0.2">
      <c r="A329" s="19"/>
      <c r="B329" s="51"/>
      <c r="C329" s="51"/>
      <c r="D329" s="37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</row>
    <row r="330" spans="1:18" hidden="1" x14ac:dyDescent="0.2">
      <c r="A330" s="19"/>
      <c r="B330" s="51"/>
      <c r="C330" s="51"/>
      <c r="D330" s="37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</row>
    <row r="331" spans="1:18" hidden="1" x14ac:dyDescent="0.2">
      <c r="A331" s="19"/>
      <c r="B331" s="51"/>
      <c r="C331" s="51"/>
      <c r="D331" s="37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</row>
    <row r="332" spans="1:18" hidden="1" x14ac:dyDescent="0.2">
      <c r="A332" s="19"/>
      <c r="B332" s="51"/>
      <c r="C332" s="51"/>
      <c r="D332" s="37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</row>
    <row r="333" spans="1:18" hidden="1" x14ac:dyDescent="0.2">
      <c r="A333" s="19"/>
      <c r="B333" s="51"/>
      <c r="C333" s="51"/>
      <c r="D333" s="37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</row>
    <row r="334" spans="1:18" hidden="1" x14ac:dyDescent="0.2">
      <c r="A334" s="19"/>
      <c r="B334" s="51"/>
      <c r="C334" s="51"/>
      <c r="D334" s="37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</row>
    <row r="335" spans="1:18" hidden="1" x14ac:dyDescent="0.2">
      <c r="A335" s="19"/>
      <c r="B335" s="51"/>
      <c r="C335" s="51"/>
      <c r="D335" s="37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</row>
    <row r="336" spans="1:18" hidden="1" x14ac:dyDescent="0.2">
      <c r="A336" s="19"/>
      <c r="B336" s="51"/>
      <c r="C336" s="51"/>
      <c r="D336" s="37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</row>
    <row r="337" spans="1:18" hidden="1" x14ac:dyDescent="0.2">
      <c r="A337" s="19"/>
      <c r="B337" s="51"/>
      <c r="C337" s="51"/>
      <c r="D337" s="37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</row>
    <row r="338" spans="1:18" hidden="1" x14ac:dyDescent="0.2">
      <c r="A338" s="19"/>
      <c r="B338" s="51"/>
      <c r="C338" s="51"/>
      <c r="D338" s="37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</row>
    <row r="339" spans="1:18" hidden="1" x14ac:dyDescent="0.2">
      <c r="A339" s="19"/>
      <c r="B339" s="51"/>
      <c r="C339" s="51"/>
      <c r="D339" s="37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</row>
    <row r="340" spans="1:18" hidden="1" x14ac:dyDescent="0.2">
      <c r="A340" s="19"/>
      <c r="B340" s="51"/>
      <c r="C340" s="51"/>
      <c r="D340" s="37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</row>
    <row r="341" spans="1:18" hidden="1" x14ac:dyDescent="0.2">
      <c r="A341" s="19"/>
      <c r="B341" s="51"/>
      <c r="C341" s="51"/>
      <c r="D341" s="37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</row>
    <row r="342" spans="1:18" hidden="1" x14ac:dyDescent="0.2">
      <c r="A342" s="19"/>
      <c r="B342" s="51"/>
      <c r="C342" s="51"/>
      <c r="D342" s="37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</row>
    <row r="343" spans="1:18" hidden="1" x14ac:dyDescent="0.2">
      <c r="A343" s="19"/>
      <c r="B343" s="51"/>
      <c r="C343" s="51"/>
      <c r="D343" s="37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</row>
    <row r="344" spans="1:18" hidden="1" x14ac:dyDescent="0.2">
      <c r="A344" s="19"/>
      <c r="B344" s="51"/>
      <c r="C344" s="51"/>
      <c r="D344" s="37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</row>
    <row r="345" spans="1:18" hidden="1" x14ac:dyDescent="0.2">
      <c r="A345" s="19"/>
      <c r="B345" s="51"/>
      <c r="C345" s="51"/>
      <c r="D345" s="37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</row>
    <row r="346" spans="1:18" hidden="1" x14ac:dyDescent="0.2">
      <c r="A346" s="19"/>
      <c r="B346" s="51"/>
      <c r="C346" s="51"/>
      <c r="D346" s="37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</row>
    <row r="347" spans="1:18" hidden="1" x14ac:dyDescent="0.2">
      <c r="A347" s="19"/>
      <c r="B347" s="51"/>
      <c r="C347" s="51"/>
      <c r="D347" s="37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</row>
    <row r="348" spans="1:18" hidden="1" x14ac:dyDescent="0.2">
      <c r="A348" s="19"/>
      <c r="B348" s="51"/>
      <c r="C348" s="51"/>
      <c r="D348" s="37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</row>
    <row r="349" spans="1:18" hidden="1" x14ac:dyDescent="0.2">
      <c r="A349" s="19"/>
      <c r="B349" s="51"/>
      <c r="C349" s="51"/>
      <c r="D349" s="37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</row>
    <row r="350" spans="1:18" hidden="1" x14ac:dyDescent="0.2">
      <c r="A350" s="19"/>
      <c r="B350" s="51"/>
      <c r="C350" s="51"/>
      <c r="D350" s="37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</row>
    <row r="351" spans="1:18" hidden="1" x14ac:dyDescent="0.2">
      <c r="A351" s="19"/>
      <c r="B351" s="51"/>
      <c r="C351" s="51"/>
      <c r="D351" s="37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</row>
    <row r="352" spans="1:18" hidden="1" x14ac:dyDescent="0.2">
      <c r="A352" s="19"/>
      <c r="B352" s="51"/>
      <c r="C352" s="51"/>
      <c r="D352" s="37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</row>
    <row r="353" spans="1:18" hidden="1" x14ac:dyDescent="0.2">
      <c r="A353" s="19"/>
      <c r="B353" s="51"/>
      <c r="C353" s="51"/>
      <c r="D353" s="37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</row>
    <row r="354" spans="1:18" hidden="1" x14ac:dyDescent="0.2">
      <c r="A354" s="19"/>
      <c r="B354" s="51"/>
      <c r="C354" s="51"/>
      <c r="D354" s="37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</row>
    <row r="355" spans="1:18" hidden="1" x14ac:dyDescent="0.2">
      <c r="A355" s="19"/>
      <c r="B355" s="51"/>
      <c r="C355" s="51"/>
      <c r="D355" s="37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</row>
    <row r="356" spans="1:18" hidden="1" x14ac:dyDescent="0.2">
      <c r="A356" s="19"/>
      <c r="B356" s="51"/>
      <c r="C356" s="51"/>
      <c r="D356" s="37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</row>
    <row r="357" spans="1:18" hidden="1" x14ac:dyDescent="0.2">
      <c r="A357" s="19"/>
      <c r="B357" s="51"/>
      <c r="C357" s="51"/>
      <c r="D357" s="37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</row>
    <row r="358" spans="1:18" hidden="1" x14ac:dyDescent="0.2">
      <c r="A358" s="19"/>
      <c r="B358" s="51"/>
      <c r="C358" s="51"/>
      <c r="D358" s="37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</row>
    <row r="359" spans="1:18" hidden="1" x14ac:dyDescent="0.2">
      <c r="A359" s="19"/>
      <c r="B359" s="51"/>
      <c r="C359" s="51"/>
      <c r="D359" s="37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</row>
    <row r="360" spans="1:18" hidden="1" x14ac:dyDescent="0.2">
      <c r="A360" s="19"/>
      <c r="B360" s="51"/>
      <c r="C360" s="51"/>
      <c r="D360" s="37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</row>
    <row r="361" spans="1:18" hidden="1" x14ac:dyDescent="0.2">
      <c r="A361" s="19"/>
      <c r="B361" s="51"/>
      <c r="C361" s="51"/>
      <c r="D361" s="37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</row>
    <row r="362" spans="1:18" hidden="1" x14ac:dyDescent="0.2">
      <c r="A362" s="19"/>
      <c r="B362" s="51"/>
      <c r="C362" s="51"/>
      <c r="D362" s="37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</row>
    <row r="363" spans="1:18" hidden="1" x14ac:dyDescent="0.2">
      <c r="A363" s="19"/>
      <c r="B363" s="51"/>
      <c r="C363" s="51"/>
      <c r="D363" s="37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</row>
    <row r="364" spans="1:18" hidden="1" x14ac:dyDescent="0.2">
      <c r="A364" s="19"/>
      <c r="B364" s="51"/>
      <c r="C364" s="51"/>
      <c r="D364" s="37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</row>
    <row r="365" spans="1:18" hidden="1" x14ac:dyDescent="0.2">
      <c r="A365" s="19"/>
      <c r="B365" s="51"/>
      <c r="C365" s="51"/>
      <c r="D365" s="37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</row>
    <row r="366" spans="1:18" hidden="1" x14ac:dyDescent="0.2">
      <c r="A366" s="19"/>
      <c r="B366" s="51"/>
      <c r="C366" s="51"/>
      <c r="D366" s="37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</row>
    <row r="367" spans="1:18" hidden="1" x14ac:dyDescent="0.2">
      <c r="A367" s="19"/>
      <c r="B367" s="51"/>
      <c r="C367" s="51"/>
      <c r="D367" s="37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</row>
    <row r="368" spans="1:18" hidden="1" x14ac:dyDescent="0.2">
      <c r="A368" s="19"/>
      <c r="B368" s="51"/>
      <c r="C368" s="51"/>
      <c r="D368" s="37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</row>
    <row r="369" spans="1:18" hidden="1" x14ac:dyDescent="0.2">
      <c r="A369" s="19"/>
      <c r="B369" s="51"/>
      <c r="C369" s="51"/>
      <c r="D369" s="37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</row>
    <row r="370" spans="1:18" hidden="1" x14ac:dyDescent="0.2">
      <c r="A370" s="19"/>
      <c r="B370" s="51"/>
      <c r="C370" s="51"/>
      <c r="D370" s="37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</row>
    <row r="371" spans="1:18" hidden="1" x14ac:dyDescent="0.2">
      <c r="A371" s="19"/>
      <c r="B371" s="51"/>
      <c r="C371" s="51"/>
      <c r="D371" s="37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</row>
    <row r="372" spans="1:18" hidden="1" x14ac:dyDescent="0.2">
      <c r="A372" s="19"/>
      <c r="B372" s="51"/>
      <c r="C372" s="51"/>
      <c r="D372" s="37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</row>
    <row r="373" spans="1:18" hidden="1" x14ac:dyDescent="0.2">
      <c r="A373" s="19"/>
      <c r="B373" s="51"/>
      <c r="C373" s="51"/>
      <c r="D373" s="37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</row>
    <row r="374" spans="1:18" hidden="1" x14ac:dyDescent="0.2">
      <c r="A374" s="19"/>
      <c r="B374" s="51"/>
      <c r="C374" s="51"/>
      <c r="D374" s="37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</row>
    <row r="375" spans="1:18" hidden="1" x14ac:dyDescent="0.2">
      <c r="A375" s="19"/>
      <c r="B375" s="51"/>
      <c r="C375" s="51"/>
      <c r="D375" s="37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</row>
    <row r="376" spans="1:18" hidden="1" x14ac:dyDescent="0.2">
      <c r="A376" s="19"/>
      <c r="B376" s="51"/>
      <c r="C376" s="51"/>
      <c r="D376" s="37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</row>
    <row r="377" spans="1:18" hidden="1" x14ac:dyDescent="0.2">
      <c r="A377" s="19"/>
      <c r="B377" s="51"/>
      <c r="C377" s="51"/>
      <c r="D377" s="37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</row>
    <row r="378" spans="1:18" hidden="1" x14ac:dyDescent="0.2">
      <c r="A378" s="19"/>
      <c r="B378" s="51"/>
      <c r="C378" s="51"/>
      <c r="D378" s="37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</row>
    <row r="379" spans="1:18" hidden="1" x14ac:dyDescent="0.2">
      <c r="A379" s="19"/>
      <c r="B379" s="51"/>
      <c r="C379" s="51"/>
      <c r="D379" s="37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</row>
    <row r="380" spans="1:18" hidden="1" x14ac:dyDescent="0.2">
      <c r="A380" s="19"/>
      <c r="B380" s="51"/>
      <c r="C380" s="51"/>
      <c r="D380" s="37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</row>
    <row r="381" spans="1:18" hidden="1" x14ac:dyDescent="0.2">
      <c r="A381" s="19"/>
      <c r="B381" s="51"/>
      <c r="C381" s="51"/>
      <c r="D381" s="37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</row>
    <row r="382" spans="1:18" hidden="1" x14ac:dyDescent="0.2">
      <c r="A382" s="19"/>
      <c r="B382" s="51"/>
      <c r="C382" s="51"/>
      <c r="D382" s="37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</row>
    <row r="383" spans="1:18" hidden="1" x14ac:dyDescent="0.2">
      <c r="A383" s="19"/>
      <c r="B383" s="51"/>
      <c r="C383" s="51"/>
      <c r="D383" s="37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</row>
    <row r="384" spans="1:18" hidden="1" x14ac:dyDescent="0.2">
      <c r="A384" s="19"/>
      <c r="B384" s="51"/>
      <c r="C384" s="51"/>
      <c r="D384" s="37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</row>
    <row r="385" spans="1:18" hidden="1" x14ac:dyDescent="0.2">
      <c r="A385" s="19"/>
      <c r="B385" s="51"/>
      <c r="C385" s="51"/>
      <c r="D385" s="37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</row>
    <row r="386" spans="1:18" hidden="1" x14ac:dyDescent="0.2">
      <c r="A386" s="19"/>
      <c r="B386" s="51"/>
      <c r="C386" s="51"/>
      <c r="D386" s="37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</row>
    <row r="387" spans="1:18" hidden="1" x14ac:dyDescent="0.2">
      <c r="A387" s="19"/>
      <c r="B387" s="51"/>
      <c r="C387" s="51"/>
      <c r="D387" s="37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</row>
    <row r="388" spans="1:18" hidden="1" x14ac:dyDescent="0.2">
      <c r="A388" s="19"/>
      <c r="B388" s="51"/>
      <c r="C388" s="51"/>
      <c r="D388" s="37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</row>
    <row r="389" spans="1:18" hidden="1" x14ac:dyDescent="0.2">
      <c r="A389" s="19"/>
      <c r="B389" s="51"/>
      <c r="C389" s="51"/>
      <c r="D389" s="37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</row>
    <row r="390" spans="1:18" hidden="1" x14ac:dyDescent="0.2">
      <c r="A390" s="19"/>
      <c r="B390" s="51"/>
      <c r="C390" s="51"/>
      <c r="D390" s="37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</row>
    <row r="391" spans="1:18" hidden="1" x14ac:dyDescent="0.2">
      <c r="A391" s="19"/>
      <c r="B391" s="51"/>
      <c r="C391" s="51"/>
      <c r="D391" s="37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</row>
    <row r="392" spans="1:18" hidden="1" x14ac:dyDescent="0.2">
      <c r="A392" s="19"/>
      <c r="B392" s="51"/>
      <c r="C392" s="51"/>
      <c r="D392" s="37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</row>
    <row r="393" spans="1:18" hidden="1" x14ac:dyDescent="0.2">
      <c r="A393" s="19"/>
      <c r="B393" s="51"/>
      <c r="C393" s="51"/>
      <c r="D393" s="37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</row>
    <row r="394" spans="1:18" hidden="1" x14ac:dyDescent="0.2">
      <c r="A394" s="19"/>
      <c r="B394" s="51"/>
      <c r="C394" s="51"/>
      <c r="D394" s="37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</row>
    <row r="395" spans="1:18" hidden="1" x14ac:dyDescent="0.2">
      <c r="A395" s="19"/>
      <c r="B395" s="51"/>
      <c r="C395" s="51"/>
      <c r="D395" s="37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</row>
    <row r="396" spans="1:18" hidden="1" x14ac:dyDescent="0.2">
      <c r="A396" s="19"/>
      <c r="B396" s="51"/>
      <c r="C396" s="51"/>
      <c r="D396" s="37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</row>
    <row r="397" spans="1:18" hidden="1" x14ac:dyDescent="0.2">
      <c r="A397" s="19"/>
      <c r="B397" s="51"/>
      <c r="C397" s="51"/>
      <c r="D397" s="37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</row>
    <row r="398" spans="1:18" hidden="1" x14ac:dyDescent="0.2">
      <c r="A398" s="19"/>
      <c r="B398" s="51"/>
      <c r="C398" s="51"/>
      <c r="D398" s="37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</row>
    <row r="399" spans="1:18" hidden="1" x14ac:dyDescent="0.2">
      <c r="A399" s="19"/>
      <c r="B399" s="51"/>
      <c r="C399" s="51"/>
      <c r="D399" s="37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</row>
    <row r="400" spans="1:18" hidden="1" x14ac:dyDescent="0.2">
      <c r="A400" s="19"/>
      <c r="B400" s="51"/>
      <c r="C400" s="51"/>
      <c r="D400" s="37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</row>
    <row r="401" spans="1:18" hidden="1" x14ac:dyDescent="0.2">
      <c r="A401" s="19"/>
      <c r="B401" s="51"/>
      <c r="C401" s="51"/>
      <c r="D401" s="37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</row>
    <row r="402" spans="1:18" hidden="1" x14ac:dyDescent="0.2">
      <c r="A402" s="19"/>
      <c r="B402" s="51"/>
      <c r="C402" s="51"/>
      <c r="D402" s="37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</row>
    <row r="403" spans="1:18" hidden="1" x14ac:dyDescent="0.2">
      <c r="A403" s="19"/>
      <c r="B403" s="51"/>
      <c r="C403" s="51"/>
      <c r="D403" s="37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</row>
    <row r="404" spans="1:18" hidden="1" x14ac:dyDescent="0.2">
      <c r="A404" s="19"/>
      <c r="B404" s="51"/>
      <c r="C404" s="51"/>
      <c r="D404" s="37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</row>
    <row r="405" spans="1:18" hidden="1" x14ac:dyDescent="0.2">
      <c r="A405" s="19"/>
      <c r="B405" s="51"/>
      <c r="C405" s="51"/>
      <c r="D405" s="37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</row>
    <row r="406" spans="1:18" hidden="1" x14ac:dyDescent="0.2">
      <c r="A406" s="19"/>
      <c r="B406" s="51"/>
      <c r="C406" s="51"/>
      <c r="D406" s="37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</row>
    <row r="407" spans="1:18" hidden="1" x14ac:dyDescent="0.2">
      <c r="A407" s="19"/>
      <c r="B407" s="51"/>
      <c r="C407" s="51"/>
      <c r="D407" s="37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</row>
    <row r="408" spans="1:18" hidden="1" x14ac:dyDescent="0.2">
      <c r="A408" s="19"/>
      <c r="B408" s="51"/>
      <c r="C408" s="51"/>
      <c r="D408" s="37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</row>
    <row r="409" spans="1:18" hidden="1" x14ac:dyDescent="0.2">
      <c r="A409" s="19"/>
      <c r="B409" s="51"/>
      <c r="C409" s="51"/>
      <c r="D409" s="37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</row>
    <row r="410" spans="1:18" hidden="1" x14ac:dyDescent="0.2">
      <c r="A410" s="19"/>
      <c r="B410" s="51"/>
      <c r="C410" s="51"/>
      <c r="D410" s="37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</row>
    <row r="411" spans="1:18" hidden="1" x14ac:dyDescent="0.2">
      <c r="A411" s="19"/>
      <c r="B411" s="51"/>
      <c r="C411" s="51"/>
      <c r="D411" s="37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</row>
    <row r="412" spans="1:18" hidden="1" x14ac:dyDescent="0.2">
      <c r="A412" s="19"/>
      <c r="B412" s="51"/>
      <c r="C412" s="51"/>
      <c r="D412" s="37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</row>
    <row r="413" spans="1:18" hidden="1" x14ac:dyDescent="0.2">
      <c r="A413" s="19"/>
      <c r="B413" s="51"/>
      <c r="C413" s="51"/>
      <c r="D413" s="37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</row>
    <row r="414" spans="1:18" hidden="1" x14ac:dyDescent="0.2">
      <c r="A414" s="19"/>
      <c r="B414" s="51"/>
      <c r="C414" s="51"/>
      <c r="D414" s="37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</row>
    <row r="415" spans="1:18" hidden="1" x14ac:dyDescent="0.2">
      <c r="A415" s="19"/>
      <c r="B415" s="51"/>
      <c r="C415" s="51"/>
      <c r="D415" s="37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</row>
    <row r="416" spans="1:18" hidden="1" x14ac:dyDescent="0.2">
      <c r="A416" s="19"/>
      <c r="B416" s="51"/>
      <c r="C416" s="51"/>
      <c r="D416" s="37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</row>
    <row r="417" spans="1:18" hidden="1" x14ac:dyDescent="0.2">
      <c r="A417" s="19"/>
      <c r="B417" s="51"/>
      <c r="C417" s="51"/>
      <c r="D417" s="37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</row>
    <row r="418" spans="1:18" hidden="1" x14ac:dyDescent="0.2">
      <c r="A418" s="19"/>
      <c r="B418" s="51"/>
      <c r="C418" s="51"/>
      <c r="D418" s="37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</row>
    <row r="419" spans="1:18" hidden="1" x14ac:dyDescent="0.2">
      <c r="A419" s="19"/>
      <c r="B419" s="51"/>
      <c r="C419" s="51"/>
      <c r="D419" s="37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</row>
    <row r="420" spans="1:18" hidden="1" x14ac:dyDescent="0.2">
      <c r="A420" s="19"/>
      <c r="B420" s="51"/>
      <c r="C420" s="51"/>
      <c r="D420" s="37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</row>
    <row r="421" spans="1:18" hidden="1" x14ac:dyDescent="0.2">
      <c r="A421" s="19"/>
      <c r="B421" s="51"/>
      <c r="C421" s="51"/>
      <c r="D421" s="37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</row>
    <row r="422" spans="1:18" hidden="1" x14ac:dyDescent="0.2">
      <c r="A422" s="19"/>
      <c r="B422" s="51"/>
      <c r="C422" s="51"/>
      <c r="D422" s="37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</row>
    <row r="423" spans="1:18" hidden="1" x14ac:dyDescent="0.2">
      <c r="A423" s="19"/>
      <c r="B423" s="51"/>
      <c r="C423" s="51"/>
      <c r="D423" s="37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</row>
    <row r="424" spans="1:18" hidden="1" x14ac:dyDescent="0.2">
      <c r="A424" s="19"/>
      <c r="B424" s="51"/>
      <c r="C424" s="51"/>
      <c r="D424" s="37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</row>
    <row r="425" spans="1:18" hidden="1" x14ac:dyDescent="0.2">
      <c r="A425" s="19"/>
      <c r="B425" s="51"/>
      <c r="C425" s="51"/>
      <c r="D425" s="37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</row>
    <row r="426" spans="1:18" hidden="1" x14ac:dyDescent="0.2">
      <c r="A426" s="19"/>
      <c r="B426" s="51"/>
      <c r="C426" s="51"/>
      <c r="D426" s="37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</row>
    <row r="427" spans="1:18" hidden="1" x14ac:dyDescent="0.2">
      <c r="A427" s="19"/>
      <c r="B427" s="51"/>
      <c r="C427" s="51"/>
      <c r="D427" s="37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</row>
    <row r="428" spans="1:18" hidden="1" x14ac:dyDescent="0.2">
      <c r="A428" s="19"/>
      <c r="B428" s="51"/>
      <c r="C428" s="51"/>
      <c r="D428" s="37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</row>
    <row r="429" spans="1:18" hidden="1" x14ac:dyDescent="0.2">
      <c r="A429" s="19"/>
      <c r="B429" s="51"/>
      <c r="C429" s="51"/>
      <c r="D429" s="37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</row>
    <row r="430" spans="1:18" hidden="1" x14ac:dyDescent="0.2">
      <c r="A430" s="19"/>
      <c r="B430" s="51"/>
      <c r="C430" s="51"/>
      <c r="D430" s="37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</row>
    <row r="431" spans="1:18" hidden="1" x14ac:dyDescent="0.2">
      <c r="A431" s="19"/>
      <c r="B431" s="51"/>
      <c r="C431" s="51"/>
      <c r="D431" s="37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</row>
    <row r="432" spans="1:18" hidden="1" x14ac:dyDescent="0.2">
      <c r="A432" s="19"/>
      <c r="B432" s="51"/>
      <c r="C432" s="51"/>
      <c r="D432" s="37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</row>
    <row r="433" spans="1:18" hidden="1" x14ac:dyDescent="0.2">
      <c r="A433" s="19"/>
      <c r="B433" s="51"/>
      <c r="C433" s="51"/>
      <c r="D433" s="37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</row>
    <row r="434" spans="1:18" hidden="1" x14ac:dyDescent="0.2">
      <c r="A434" s="19"/>
      <c r="B434" s="51"/>
      <c r="C434" s="51"/>
      <c r="D434" s="37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</row>
    <row r="435" spans="1:18" hidden="1" x14ac:dyDescent="0.2">
      <c r="A435" s="19"/>
      <c r="B435" s="51"/>
      <c r="C435" s="51"/>
      <c r="D435" s="37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</row>
    <row r="436" spans="1:18" hidden="1" x14ac:dyDescent="0.2">
      <c r="A436" s="19"/>
      <c r="B436" s="51"/>
      <c r="C436" s="51"/>
      <c r="D436" s="37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</row>
    <row r="437" spans="1:18" hidden="1" x14ac:dyDescent="0.2">
      <c r="A437" s="19"/>
      <c r="B437" s="51"/>
      <c r="C437" s="51"/>
      <c r="D437" s="37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</row>
    <row r="438" spans="1:18" hidden="1" x14ac:dyDescent="0.2">
      <c r="A438" s="19"/>
      <c r="B438" s="51"/>
      <c r="C438" s="51"/>
      <c r="D438" s="37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</row>
    <row r="439" spans="1:18" hidden="1" x14ac:dyDescent="0.2">
      <c r="A439" s="19"/>
      <c r="B439" s="51"/>
      <c r="C439" s="51"/>
      <c r="D439" s="37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</row>
    <row r="440" spans="1:18" hidden="1" x14ac:dyDescent="0.2">
      <c r="A440" s="19"/>
      <c r="B440" s="51"/>
      <c r="C440" s="51"/>
      <c r="D440" s="37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</row>
    <row r="441" spans="1:18" hidden="1" x14ac:dyDescent="0.2">
      <c r="A441" s="19"/>
      <c r="B441" s="51"/>
      <c r="C441" s="51"/>
      <c r="D441" s="37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</row>
    <row r="442" spans="1:18" hidden="1" x14ac:dyDescent="0.2">
      <c r="A442" s="19"/>
      <c r="B442" s="51"/>
      <c r="C442" s="51"/>
      <c r="D442" s="37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</row>
    <row r="443" spans="1:18" hidden="1" x14ac:dyDescent="0.2">
      <c r="A443" s="19"/>
      <c r="B443" s="51"/>
      <c r="C443" s="51"/>
      <c r="D443" s="37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</row>
    <row r="444" spans="1:18" hidden="1" x14ac:dyDescent="0.2">
      <c r="A444" s="19"/>
      <c r="B444" s="51"/>
      <c r="C444" s="51"/>
      <c r="D444" s="37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</row>
    <row r="445" spans="1:18" hidden="1" x14ac:dyDescent="0.2">
      <c r="A445" s="19"/>
      <c r="B445" s="51"/>
      <c r="C445" s="51"/>
      <c r="D445" s="37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</row>
    <row r="446" spans="1:18" hidden="1" x14ac:dyDescent="0.2">
      <c r="A446" s="19"/>
      <c r="B446" s="51"/>
      <c r="C446" s="51"/>
      <c r="D446" s="37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</row>
    <row r="447" spans="1:18" hidden="1" x14ac:dyDescent="0.2">
      <c r="A447" s="19"/>
      <c r="B447" s="51"/>
      <c r="C447" s="51"/>
      <c r="D447" s="37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</row>
    <row r="448" spans="1:18" hidden="1" x14ac:dyDescent="0.2">
      <c r="A448" s="19"/>
      <c r="B448" s="51"/>
      <c r="C448" s="51"/>
      <c r="D448" s="37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</row>
    <row r="449" spans="1:18" hidden="1" x14ac:dyDescent="0.2">
      <c r="A449" s="19"/>
      <c r="B449" s="51"/>
      <c r="C449" s="51"/>
      <c r="D449" s="37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</row>
    <row r="450" spans="1:18" hidden="1" x14ac:dyDescent="0.2">
      <c r="A450" s="19"/>
      <c r="B450" s="51"/>
      <c r="C450" s="51"/>
      <c r="D450" s="37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</row>
    <row r="451" spans="1:18" hidden="1" x14ac:dyDescent="0.2">
      <c r="A451" s="19"/>
      <c r="B451" s="51"/>
      <c r="C451" s="51"/>
      <c r="D451" s="37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</row>
    <row r="452" spans="1:18" hidden="1" x14ac:dyDescent="0.2">
      <c r="A452" s="19"/>
      <c r="B452" s="51"/>
      <c r="C452" s="51"/>
      <c r="D452" s="37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</row>
    <row r="453" spans="1:18" hidden="1" x14ac:dyDescent="0.2">
      <c r="A453" s="19"/>
      <c r="B453" s="51"/>
      <c r="C453" s="51"/>
      <c r="D453" s="37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</row>
    <row r="454" spans="1:18" hidden="1" x14ac:dyDescent="0.2">
      <c r="A454" s="19"/>
      <c r="B454" s="51"/>
      <c r="C454" s="51"/>
      <c r="D454" s="37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</row>
    <row r="455" spans="1:18" hidden="1" x14ac:dyDescent="0.2">
      <c r="A455" s="19"/>
      <c r="B455" s="51"/>
      <c r="C455" s="51"/>
      <c r="D455" s="37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</row>
    <row r="456" spans="1:18" hidden="1" x14ac:dyDescent="0.2">
      <c r="A456" s="19"/>
      <c r="B456" s="51"/>
      <c r="C456" s="51"/>
      <c r="D456" s="37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</row>
    <row r="457" spans="1:18" hidden="1" x14ac:dyDescent="0.2">
      <c r="A457" s="19"/>
      <c r="B457" s="51"/>
      <c r="C457" s="51"/>
      <c r="D457" s="37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</row>
    <row r="458" spans="1:18" hidden="1" x14ac:dyDescent="0.2">
      <c r="A458" s="19"/>
      <c r="B458" s="51"/>
      <c r="C458" s="51"/>
      <c r="D458" s="37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</row>
    <row r="459" spans="1:18" hidden="1" x14ac:dyDescent="0.2">
      <c r="A459" s="19"/>
      <c r="B459" s="51"/>
      <c r="C459" s="51"/>
      <c r="D459" s="37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</row>
    <row r="460" spans="1:18" hidden="1" x14ac:dyDescent="0.2">
      <c r="A460" s="19"/>
      <c r="B460" s="51"/>
      <c r="C460" s="51"/>
      <c r="D460" s="37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</row>
    <row r="461" spans="1:18" hidden="1" x14ac:dyDescent="0.2">
      <c r="A461" s="19"/>
      <c r="B461" s="51"/>
      <c r="C461" s="51"/>
      <c r="D461" s="37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</row>
    <row r="462" spans="1:18" hidden="1" x14ac:dyDescent="0.2">
      <c r="A462" s="19"/>
      <c r="B462" s="51"/>
      <c r="C462" s="51"/>
      <c r="D462" s="37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</row>
    <row r="463" spans="1:18" hidden="1" x14ac:dyDescent="0.2">
      <c r="A463" s="19"/>
      <c r="B463" s="51"/>
      <c r="C463" s="51"/>
      <c r="D463" s="37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</row>
    <row r="464" spans="1:18" hidden="1" x14ac:dyDescent="0.2">
      <c r="A464" s="19"/>
      <c r="B464" s="51"/>
      <c r="C464" s="51"/>
      <c r="D464" s="37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</row>
    <row r="465" spans="1:18" hidden="1" x14ac:dyDescent="0.2">
      <c r="A465" s="19"/>
      <c r="B465" s="51"/>
      <c r="C465" s="51"/>
      <c r="D465" s="37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</row>
    <row r="466" spans="1:18" hidden="1" x14ac:dyDescent="0.2">
      <c r="A466" s="19"/>
      <c r="B466" s="51"/>
      <c r="C466" s="51"/>
      <c r="D466" s="37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</row>
    <row r="467" spans="1:18" hidden="1" x14ac:dyDescent="0.2">
      <c r="A467" s="19"/>
      <c r="B467" s="51"/>
      <c r="C467" s="51"/>
      <c r="D467" s="37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</row>
    <row r="468" spans="1:18" hidden="1" x14ac:dyDescent="0.2">
      <c r="A468" s="19"/>
      <c r="B468" s="51"/>
      <c r="C468" s="51"/>
      <c r="D468" s="37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</row>
    <row r="469" spans="1:18" hidden="1" x14ac:dyDescent="0.2">
      <c r="A469" s="19"/>
      <c r="B469" s="51"/>
      <c r="C469" s="51"/>
      <c r="D469" s="37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</row>
    <row r="470" spans="1:18" hidden="1" x14ac:dyDescent="0.2">
      <c r="A470" s="19"/>
      <c r="B470" s="51"/>
      <c r="C470" s="51"/>
      <c r="D470" s="37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</row>
    <row r="471" spans="1:18" hidden="1" x14ac:dyDescent="0.2">
      <c r="A471" s="19"/>
      <c r="B471" s="51"/>
      <c r="C471" s="51"/>
      <c r="D471" s="37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</row>
    <row r="472" spans="1:18" hidden="1" x14ac:dyDescent="0.2">
      <c r="A472" s="19"/>
      <c r="B472" s="51"/>
      <c r="C472" s="51"/>
      <c r="D472" s="37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</row>
    <row r="473" spans="1:18" hidden="1" x14ac:dyDescent="0.2">
      <c r="A473" s="19"/>
      <c r="B473" s="51"/>
      <c r="C473" s="51"/>
      <c r="D473" s="37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</row>
    <row r="474" spans="1:18" hidden="1" x14ac:dyDescent="0.2">
      <c r="A474" s="19"/>
      <c r="B474" s="51"/>
      <c r="C474" s="51"/>
      <c r="D474" s="37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</row>
    <row r="475" spans="1:18" hidden="1" x14ac:dyDescent="0.2">
      <c r="A475" s="19"/>
      <c r="B475" s="51"/>
      <c r="C475" s="51"/>
      <c r="D475" s="37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</row>
    <row r="476" spans="1:18" hidden="1" x14ac:dyDescent="0.2">
      <c r="A476" s="19"/>
      <c r="B476" s="51"/>
      <c r="C476" s="51"/>
      <c r="D476" s="37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</row>
  </sheetData>
  <sheetProtection algorithmName="SHA-512" hashValue="QOgeLOBNk5hM9katApOyYyrVR3jBHfIak0DA+fyhBdRGSvr6sxpsGFd7Gf3Z7BNQWggT26m2EpDs1s+SqNpWJQ==" saltValue="EIPeqrOaw75hrbeZofsS8A==" spinCount="100000" sheet="1" formatCells="0" formatColumns="0" formatRows="0" insertColumns="0" insertRows="0" insertHyperlinks="0" deleteColumns="0" deleteRows="0" sort="0" autoFilter="0" pivotTables="0"/>
  <mergeCells count="7">
    <mergeCell ref="Q5:Q6"/>
    <mergeCell ref="B3:Q3"/>
    <mergeCell ref="B4:Q4"/>
    <mergeCell ref="B5:B6"/>
    <mergeCell ref="C5:F5"/>
    <mergeCell ref="G5:L5"/>
    <mergeCell ref="M5:P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5418E-9219-FE48-8F5A-919150803DA1}">
  <dimension ref="A1:E89"/>
  <sheetViews>
    <sheetView showGridLines="0" workbookViewId="0"/>
  </sheetViews>
  <sheetFormatPr baseColWidth="10" defaultColWidth="0" defaultRowHeight="16" zeroHeight="1" x14ac:dyDescent="0.2"/>
  <cols>
    <col min="1" max="1" width="5.83203125" customWidth="1"/>
    <col min="2" max="2" width="4.83203125" customWidth="1"/>
    <col min="3" max="3" width="104.83203125" customWidth="1"/>
    <col min="4" max="4" width="101.83203125" customWidth="1"/>
    <col min="5" max="5" width="53.83203125" hidden="1" customWidth="1"/>
    <col min="6" max="16384" width="10.83203125" hidden="1"/>
  </cols>
  <sheetData>
    <row r="1" spans="1:4" ht="100" customHeight="1" x14ac:dyDescent="0.35">
      <c r="A1" s="189"/>
      <c r="B1" s="190" t="s">
        <v>378</v>
      </c>
      <c r="C1" s="190"/>
      <c r="D1" s="191"/>
    </row>
    <row r="2" spans="1:4" ht="20" customHeight="1" x14ac:dyDescent="0.2">
      <c r="A2" s="19"/>
      <c r="B2" s="19"/>
      <c r="C2" s="19"/>
      <c r="D2" s="192"/>
    </row>
    <row r="3" spans="1:4" s="196" customFormat="1" ht="24" customHeight="1" x14ac:dyDescent="0.2">
      <c r="A3" s="195"/>
      <c r="B3" s="194" t="s">
        <v>379</v>
      </c>
      <c r="C3" s="193" t="s">
        <v>380</v>
      </c>
      <c r="D3" s="195"/>
    </row>
    <row r="4" spans="1:4" s="196" customFormat="1" ht="66" customHeight="1" x14ac:dyDescent="0.2">
      <c r="A4" s="195"/>
      <c r="B4" s="194" t="s">
        <v>379</v>
      </c>
      <c r="C4" s="193" t="s">
        <v>381</v>
      </c>
      <c r="D4" s="195"/>
    </row>
    <row r="5" spans="1:4" s="196" customFormat="1" ht="47" customHeight="1" x14ac:dyDescent="0.2">
      <c r="A5" s="195"/>
      <c r="B5" s="194" t="s">
        <v>379</v>
      </c>
      <c r="C5" s="193" t="s">
        <v>382</v>
      </c>
      <c r="D5" s="195"/>
    </row>
    <row r="6" spans="1:4" s="196" customFormat="1" ht="23" customHeight="1" x14ac:dyDescent="0.2">
      <c r="A6" s="195"/>
      <c r="B6" s="194" t="s">
        <v>379</v>
      </c>
      <c r="C6" s="193" t="s">
        <v>383</v>
      </c>
      <c r="D6" s="195"/>
    </row>
    <row r="7" spans="1:4" s="196" customFormat="1" ht="46" customHeight="1" x14ac:dyDescent="0.2">
      <c r="A7" s="195"/>
      <c r="B7" s="194" t="s">
        <v>379</v>
      </c>
      <c r="C7" s="193" t="s">
        <v>384</v>
      </c>
      <c r="D7" s="195"/>
    </row>
    <row r="8" spans="1:4" s="196" customFormat="1" ht="43" customHeight="1" x14ac:dyDescent="0.2">
      <c r="A8" s="195"/>
      <c r="B8" s="194" t="s">
        <v>379</v>
      </c>
      <c r="C8" s="193" t="s">
        <v>385</v>
      </c>
      <c r="D8" s="195"/>
    </row>
    <row r="9" spans="1:4" s="196" customFormat="1" ht="25" customHeight="1" x14ac:dyDescent="0.2">
      <c r="A9" s="195"/>
      <c r="B9" s="194" t="s">
        <v>379</v>
      </c>
      <c r="C9" s="193" t="s">
        <v>386</v>
      </c>
      <c r="D9" s="195"/>
    </row>
    <row r="10" spans="1:4" s="196" customFormat="1" ht="43" customHeight="1" x14ac:dyDescent="0.2">
      <c r="A10" s="195"/>
      <c r="B10" s="194" t="s">
        <v>379</v>
      </c>
      <c r="C10" s="193" t="s">
        <v>387</v>
      </c>
      <c r="D10" s="195"/>
    </row>
    <row r="11" spans="1:4" s="196" customFormat="1" ht="46" customHeight="1" x14ac:dyDescent="0.2">
      <c r="A11" s="195"/>
      <c r="B11" s="194" t="s">
        <v>379</v>
      </c>
      <c r="C11" s="193" t="s">
        <v>388</v>
      </c>
      <c r="D11" s="195"/>
    </row>
    <row r="12" spans="1:4" ht="20" hidden="1" customHeight="1" x14ac:dyDescent="0.2"/>
    <row r="13" spans="1:4" ht="20" hidden="1" customHeight="1" x14ac:dyDescent="0.2"/>
    <row r="14" spans="1:4" ht="20" hidden="1" customHeight="1" x14ac:dyDescent="0.2"/>
    <row r="15" spans="1:4" ht="20" hidden="1" customHeight="1" x14ac:dyDescent="0.2"/>
    <row r="16" spans="1:4" ht="20" hidden="1" customHeight="1" x14ac:dyDescent="0.2"/>
    <row r="17" ht="20" hidden="1" customHeight="1" x14ac:dyDescent="0.2"/>
    <row r="18" ht="20" hidden="1" customHeight="1" x14ac:dyDescent="0.2"/>
    <row r="19" ht="20" hidden="1" customHeight="1" x14ac:dyDescent="0.2"/>
    <row r="20" ht="20" hidden="1" customHeight="1" x14ac:dyDescent="0.2"/>
    <row r="21" ht="20" hidden="1" customHeight="1" x14ac:dyDescent="0.2"/>
    <row r="22" ht="20" hidden="1" customHeight="1" x14ac:dyDescent="0.2"/>
    <row r="23" ht="20" hidden="1" customHeight="1" x14ac:dyDescent="0.2"/>
    <row r="24" ht="20" hidden="1" customHeight="1" x14ac:dyDescent="0.2"/>
    <row r="25" ht="20" hidden="1" customHeight="1" x14ac:dyDescent="0.2"/>
    <row r="26" ht="20" hidden="1" customHeight="1" x14ac:dyDescent="0.2"/>
    <row r="27" ht="20" hidden="1" customHeight="1" x14ac:dyDescent="0.2"/>
    <row r="28" ht="20" hidden="1" customHeight="1" x14ac:dyDescent="0.2"/>
    <row r="29" ht="20" hidden="1" customHeight="1" x14ac:dyDescent="0.2"/>
    <row r="30" ht="20" hidden="1" customHeight="1" x14ac:dyDescent="0.2"/>
    <row r="31" ht="20" hidden="1" customHeight="1" x14ac:dyDescent="0.2"/>
    <row r="32" ht="20" hidden="1" customHeight="1" x14ac:dyDescent="0.2"/>
    <row r="33" ht="20" hidden="1" customHeight="1" x14ac:dyDescent="0.2"/>
    <row r="34" ht="20" hidden="1" customHeight="1" x14ac:dyDescent="0.2"/>
    <row r="35" ht="20" hidden="1" customHeight="1" x14ac:dyDescent="0.2"/>
    <row r="36" ht="20" hidden="1" customHeight="1" x14ac:dyDescent="0.2"/>
    <row r="37" ht="20" hidden="1" customHeight="1" x14ac:dyDescent="0.2"/>
    <row r="38" ht="20" hidden="1" customHeight="1" x14ac:dyDescent="0.2"/>
    <row r="39" ht="20" hidden="1" customHeight="1" x14ac:dyDescent="0.2"/>
    <row r="40" ht="20" hidden="1" customHeight="1" x14ac:dyDescent="0.2"/>
    <row r="41" ht="20" hidden="1" customHeight="1" x14ac:dyDescent="0.2"/>
    <row r="42" ht="20" hidden="1" customHeight="1" x14ac:dyDescent="0.2"/>
    <row r="43" ht="20" hidden="1" customHeight="1" x14ac:dyDescent="0.2"/>
    <row r="44" ht="20" hidden="1" customHeight="1" x14ac:dyDescent="0.2"/>
    <row r="45" ht="20" hidden="1" customHeight="1" x14ac:dyDescent="0.2"/>
    <row r="46" ht="20" hidden="1" customHeight="1" x14ac:dyDescent="0.2"/>
    <row r="47" ht="20" hidden="1" customHeight="1" x14ac:dyDescent="0.2"/>
    <row r="48" ht="20" hidden="1" customHeight="1" x14ac:dyDescent="0.2"/>
    <row r="49" ht="20" hidden="1" customHeight="1" x14ac:dyDescent="0.2"/>
    <row r="50" ht="20" hidden="1" customHeight="1" x14ac:dyDescent="0.2"/>
    <row r="51" ht="20" hidden="1" customHeight="1" x14ac:dyDescent="0.2"/>
    <row r="52" ht="20" hidden="1" customHeight="1" x14ac:dyDescent="0.2"/>
    <row r="53" ht="20" hidden="1" customHeight="1" x14ac:dyDescent="0.2"/>
    <row r="54" ht="20" hidden="1" customHeight="1" x14ac:dyDescent="0.2"/>
    <row r="55" ht="20" hidden="1" customHeight="1" x14ac:dyDescent="0.2"/>
    <row r="56" ht="20" hidden="1" customHeight="1" x14ac:dyDescent="0.2"/>
    <row r="57" ht="20" hidden="1" customHeight="1" x14ac:dyDescent="0.2"/>
    <row r="58" ht="20" hidden="1" customHeight="1" x14ac:dyDescent="0.2"/>
    <row r="59" ht="20" hidden="1" customHeight="1" x14ac:dyDescent="0.2"/>
    <row r="60" ht="20" hidden="1" customHeight="1" x14ac:dyDescent="0.2"/>
    <row r="61" ht="20" hidden="1" customHeight="1" x14ac:dyDescent="0.2"/>
    <row r="62" ht="20" hidden="1" customHeight="1" x14ac:dyDescent="0.2"/>
    <row r="63" ht="20" hidden="1" customHeight="1" x14ac:dyDescent="0.2"/>
    <row r="64" ht="20" hidden="1" customHeight="1" x14ac:dyDescent="0.2"/>
    <row r="65" ht="20" hidden="1" customHeight="1" x14ac:dyDescent="0.2"/>
    <row r="66" ht="20" hidden="1" customHeight="1" x14ac:dyDescent="0.2"/>
    <row r="67" ht="20" hidden="1" customHeight="1" x14ac:dyDescent="0.2"/>
    <row r="68" ht="20" hidden="1" customHeight="1" x14ac:dyDescent="0.2"/>
    <row r="69" ht="20" hidden="1" customHeight="1" x14ac:dyDescent="0.2"/>
    <row r="70" ht="20" hidden="1" customHeight="1" x14ac:dyDescent="0.2"/>
    <row r="71" ht="20" hidden="1" customHeight="1" x14ac:dyDescent="0.2"/>
    <row r="72" ht="20" hidden="1" customHeight="1" x14ac:dyDescent="0.2"/>
    <row r="73" ht="20" hidden="1" customHeight="1" x14ac:dyDescent="0.2"/>
    <row r="74" ht="20" hidden="1" customHeight="1" x14ac:dyDescent="0.2"/>
    <row r="75" ht="20" hidden="1" customHeight="1" x14ac:dyDescent="0.2"/>
    <row r="76" ht="20" hidden="1" customHeight="1" x14ac:dyDescent="0.2"/>
    <row r="77" ht="20" hidden="1" customHeight="1" x14ac:dyDescent="0.2"/>
    <row r="78" ht="20" hidden="1" customHeight="1" x14ac:dyDescent="0.2"/>
    <row r="79" ht="20" hidden="1" customHeight="1" x14ac:dyDescent="0.2"/>
    <row r="80" ht="20" hidden="1" customHeight="1" x14ac:dyDescent="0.2"/>
    <row r="81" ht="20" hidden="1" customHeight="1" x14ac:dyDescent="0.2"/>
    <row r="82" ht="20" hidden="1" customHeight="1" x14ac:dyDescent="0.2"/>
    <row r="83" ht="20" hidden="1" customHeight="1" x14ac:dyDescent="0.2"/>
    <row r="84" ht="20" hidden="1" customHeight="1" x14ac:dyDescent="0.2"/>
    <row r="85" ht="20" hidden="1" customHeight="1" x14ac:dyDescent="0.2"/>
    <row r="86" ht="20" hidden="1" customHeight="1" x14ac:dyDescent="0.2"/>
    <row r="87" ht="20" hidden="1" customHeight="1" x14ac:dyDescent="0.2"/>
    <row r="88" ht="20" hidden="1" customHeight="1" x14ac:dyDescent="0.2"/>
    <row r="89" ht="20" hidden="1" customHeight="1" x14ac:dyDescent="0.2"/>
  </sheetData>
  <sheetProtection algorithmName="SHA-512" hashValue="RZdatiOsWqaCS0Fbh9Rh7Kl3abmC70lQXV0009qFWQI9tjLT1KSuqTCTu+CGxPMLKj93yLU7/NtruP6S/JnS/A==" saltValue="4TP6t80wWrkaNh2yJ7BDA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973D2-6CA5-034F-AF34-10DF07BA841B}">
  <dimension ref="A1:E89"/>
  <sheetViews>
    <sheetView showGridLines="0" topLeftCell="A38" workbookViewId="0"/>
  </sheetViews>
  <sheetFormatPr baseColWidth="10" defaultColWidth="0" defaultRowHeight="16" zeroHeight="1" x14ac:dyDescent="0.2"/>
  <cols>
    <col min="1" max="1" width="5.83203125" customWidth="1"/>
    <col min="2" max="2" width="100.83203125" customWidth="1"/>
    <col min="3" max="3" width="95.83203125" customWidth="1"/>
    <col min="4" max="4" width="20.83203125" hidden="1" customWidth="1"/>
    <col min="5" max="5" width="113.83203125" hidden="1" customWidth="1"/>
    <col min="6" max="16384" width="10.83203125" hidden="1"/>
  </cols>
  <sheetData>
    <row r="1" spans="1:3" ht="100" customHeight="1" x14ac:dyDescent="0.2">
      <c r="A1" s="188"/>
      <c r="B1" s="188" t="s">
        <v>377</v>
      </c>
      <c r="C1" s="109"/>
    </row>
    <row r="2" spans="1:3" ht="20" customHeight="1" x14ac:dyDescent="0.2"/>
    <row r="3" spans="1:3" ht="50" customHeight="1" x14ac:dyDescent="0.2"/>
    <row r="4" spans="1:3" ht="25" customHeight="1" x14ac:dyDescent="0.2"/>
    <row r="5" spans="1:3" ht="25" customHeight="1" x14ac:dyDescent="0.2"/>
    <row r="6" spans="1:3" ht="25" customHeight="1" x14ac:dyDescent="0.2"/>
    <row r="7" spans="1:3" ht="20" customHeight="1" x14ac:dyDescent="0.2"/>
    <row r="8" spans="1:3" ht="20" customHeight="1" x14ac:dyDescent="0.2"/>
    <row r="9" spans="1:3" ht="20" customHeight="1" x14ac:dyDescent="0.2"/>
    <row r="10" spans="1:3" ht="20" customHeight="1" x14ac:dyDescent="0.2"/>
    <row r="11" spans="1:3" ht="20" customHeight="1" x14ac:dyDescent="0.2"/>
    <row r="12" spans="1:3" ht="20" customHeight="1" x14ac:dyDescent="0.2"/>
    <row r="13" spans="1:3" ht="20" customHeight="1" x14ac:dyDescent="0.2"/>
    <row r="14" spans="1:3" ht="20" customHeight="1" x14ac:dyDescent="0.2"/>
    <row r="15" spans="1:3" ht="20" customHeight="1" x14ac:dyDescent="0.2"/>
    <row r="16" spans="1:3" ht="20" customHeight="1" x14ac:dyDescent="0.2"/>
    <row r="17" ht="20" customHeight="1" x14ac:dyDescent="0.2"/>
    <row r="18" ht="20" customHeight="1" x14ac:dyDescent="0.2"/>
    <row r="19" ht="20" customHeight="1" x14ac:dyDescent="0.2"/>
    <row r="20" ht="20" customHeight="1" x14ac:dyDescent="0.2"/>
    <row r="21" ht="20" customHeight="1" x14ac:dyDescent="0.2"/>
    <row r="22" ht="20" customHeight="1" x14ac:dyDescent="0.2"/>
    <row r="23" ht="20" customHeight="1" x14ac:dyDescent="0.2"/>
    <row r="24" ht="20" customHeight="1" x14ac:dyDescent="0.2"/>
    <row r="25" ht="20" customHeight="1" x14ac:dyDescent="0.2"/>
    <row r="26" ht="20" customHeight="1" x14ac:dyDescent="0.2"/>
    <row r="27" ht="20" customHeight="1" x14ac:dyDescent="0.2"/>
    <row r="28" ht="20" customHeight="1" x14ac:dyDescent="0.2"/>
    <row r="29" ht="20" customHeight="1" x14ac:dyDescent="0.2"/>
    <row r="30" ht="20" customHeight="1" x14ac:dyDescent="0.2"/>
    <row r="31" ht="20" customHeight="1" x14ac:dyDescent="0.2"/>
    <row r="32" ht="20" customHeight="1" x14ac:dyDescent="0.2"/>
    <row r="33" ht="20" customHeight="1" x14ac:dyDescent="0.2"/>
    <row r="34" ht="20" customHeight="1" x14ac:dyDescent="0.2"/>
    <row r="35" ht="20" customHeight="1" x14ac:dyDescent="0.2"/>
    <row r="36" ht="20" customHeight="1" x14ac:dyDescent="0.2"/>
    <row r="37" ht="20" customHeight="1" x14ac:dyDescent="0.2"/>
    <row r="38" ht="20" customHeight="1" x14ac:dyDescent="0.2"/>
    <row r="39" ht="20" customHeight="1" x14ac:dyDescent="0.2"/>
    <row r="40" ht="20" customHeight="1" x14ac:dyDescent="0.2"/>
    <row r="41" ht="20" customHeight="1" x14ac:dyDescent="0.2"/>
    <row r="42" ht="20" customHeight="1" x14ac:dyDescent="0.2"/>
    <row r="43" ht="20" customHeight="1" x14ac:dyDescent="0.2"/>
    <row r="44" ht="20" hidden="1" customHeight="1" x14ac:dyDescent="0.2"/>
    <row r="45" ht="20" hidden="1" customHeight="1" x14ac:dyDescent="0.2"/>
    <row r="46" ht="20" hidden="1" customHeight="1" x14ac:dyDescent="0.2"/>
    <row r="47" ht="20" hidden="1" customHeight="1" x14ac:dyDescent="0.2"/>
    <row r="48" ht="20" hidden="1" customHeight="1" x14ac:dyDescent="0.2"/>
    <row r="49" ht="20" hidden="1" customHeight="1" x14ac:dyDescent="0.2"/>
    <row r="50" ht="20" hidden="1" customHeight="1" x14ac:dyDescent="0.2"/>
    <row r="51" ht="20" hidden="1" customHeight="1" x14ac:dyDescent="0.2"/>
    <row r="52" ht="20" hidden="1" customHeight="1" x14ac:dyDescent="0.2"/>
    <row r="53" ht="20" hidden="1" customHeight="1" x14ac:dyDescent="0.2"/>
    <row r="54" ht="20" hidden="1" customHeight="1" x14ac:dyDescent="0.2"/>
    <row r="55" ht="20" hidden="1" customHeight="1" x14ac:dyDescent="0.2"/>
    <row r="56" ht="20" hidden="1" customHeight="1" x14ac:dyDescent="0.2"/>
    <row r="57" ht="20" hidden="1" customHeight="1" x14ac:dyDescent="0.2"/>
    <row r="58" ht="20" hidden="1" customHeight="1" x14ac:dyDescent="0.2"/>
    <row r="59" ht="20" hidden="1" customHeight="1" x14ac:dyDescent="0.2"/>
    <row r="60" ht="20" hidden="1" customHeight="1" x14ac:dyDescent="0.2"/>
    <row r="61" ht="20" hidden="1" customHeight="1" x14ac:dyDescent="0.2"/>
    <row r="62" ht="20" hidden="1" customHeight="1" x14ac:dyDescent="0.2"/>
    <row r="63" ht="20" hidden="1" customHeight="1" x14ac:dyDescent="0.2"/>
    <row r="64" ht="20" hidden="1" customHeight="1" x14ac:dyDescent="0.2"/>
    <row r="65" ht="20" hidden="1" customHeight="1" x14ac:dyDescent="0.2"/>
    <row r="66" ht="20" hidden="1" customHeight="1" x14ac:dyDescent="0.2"/>
    <row r="67" ht="20" hidden="1" customHeight="1" x14ac:dyDescent="0.2"/>
    <row r="68" ht="20" hidden="1" customHeight="1" x14ac:dyDescent="0.2"/>
    <row r="69" ht="20" hidden="1" customHeight="1" x14ac:dyDescent="0.2"/>
    <row r="70" ht="20" hidden="1" customHeight="1" x14ac:dyDescent="0.2"/>
    <row r="71" ht="20" hidden="1" customHeight="1" x14ac:dyDescent="0.2"/>
    <row r="72" ht="20" hidden="1" customHeight="1" x14ac:dyDescent="0.2"/>
    <row r="73" ht="20" hidden="1" customHeight="1" x14ac:dyDescent="0.2"/>
    <row r="74" ht="20" hidden="1" customHeight="1" x14ac:dyDescent="0.2"/>
    <row r="75" ht="20" hidden="1" customHeight="1" x14ac:dyDescent="0.2"/>
    <row r="76" ht="20" hidden="1" customHeight="1" x14ac:dyDescent="0.2"/>
    <row r="77" ht="20" hidden="1" customHeight="1" x14ac:dyDescent="0.2"/>
    <row r="78" ht="20" hidden="1" customHeight="1" x14ac:dyDescent="0.2"/>
    <row r="79" ht="20" hidden="1" customHeight="1" x14ac:dyDescent="0.2"/>
    <row r="80" ht="20" hidden="1" customHeight="1" x14ac:dyDescent="0.2"/>
    <row r="81" ht="20" hidden="1" customHeight="1" x14ac:dyDescent="0.2"/>
    <row r="82" ht="20" hidden="1" customHeight="1" x14ac:dyDescent="0.2"/>
    <row r="83" ht="20" hidden="1" customHeight="1" x14ac:dyDescent="0.2"/>
    <row r="84" ht="20" hidden="1" customHeight="1" x14ac:dyDescent="0.2"/>
    <row r="85" ht="20" hidden="1" customHeight="1" x14ac:dyDescent="0.2"/>
    <row r="86" ht="20" hidden="1" customHeight="1" x14ac:dyDescent="0.2"/>
    <row r="87" ht="20" hidden="1" customHeight="1" x14ac:dyDescent="0.2"/>
    <row r="88" ht="20" hidden="1" customHeight="1" x14ac:dyDescent="0.2"/>
    <row r="89" ht="20" hidden="1" customHeight="1" x14ac:dyDescent="0.2"/>
  </sheetData>
  <sheetProtection algorithmName="SHA-512" hashValue="CJImZbgDzKxNTuvEs1JnbQpjxDFr1zk2VsK6jZR8TvhhkDtpZZkhm7V0+jGnZdmsNUbZdoZ44JIsnQ3y6EGW+g==" saltValue="sXm0ZGFFOloKXHRABgZ7U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F1376-8D3A-FA4E-9516-BBF835505E43}">
  <dimension ref="A1:O89"/>
  <sheetViews>
    <sheetView showGridLines="0" workbookViewId="0"/>
  </sheetViews>
  <sheetFormatPr baseColWidth="10" defaultColWidth="0" defaultRowHeight="16" zeroHeight="1" x14ac:dyDescent="0.2"/>
  <cols>
    <col min="1" max="1" width="5.83203125" customWidth="1"/>
    <col min="2" max="14" width="10.83203125" customWidth="1"/>
    <col min="15" max="15" width="55.83203125" customWidth="1"/>
    <col min="16" max="16384" width="10.83203125" hidden="1"/>
  </cols>
  <sheetData>
    <row r="1" spans="1:15" ht="100" customHeight="1" x14ac:dyDescent="0.2">
      <c r="A1" s="17"/>
      <c r="B1" s="215" t="s">
        <v>375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5" ht="20" customHeight="1" x14ac:dyDescent="0.2">
      <c r="A2" s="111"/>
      <c r="B2" s="173"/>
      <c r="C2" s="111"/>
      <c r="D2" s="174"/>
      <c r="E2" s="111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5" ht="50" customHeight="1" x14ac:dyDescent="0.2">
      <c r="A3" s="175"/>
      <c r="B3" s="216" t="s">
        <v>2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"/>
    </row>
    <row r="4" spans="1:15" ht="25" customHeight="1" x14ac:dyDescent="0.2">
      <c r="A4" s="175"/>
      <c r="B4" s="218" t="s">
        <v>376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"/>
    </row>
    <row r="5" spans="1:15" ht="25" customHeight="1" x14ac:dyDescent="0.2">
      <c r="A5" s="175"/>
      <c r="B5" s="220"/>
      <c r="C5" s="214" t="s">
        <v>367</v>
      </c>
      <c r="D5" s="214"/>
      <c r="E5" s="214" t="s">
        <v>368</v>
      </c>
      <c r="F5" s="214"/>
      <c r="G5" s="214" t="s">
        <v>369</v>
      </c>
      <c r="H5" s="214"/>
      <c r="I5" s="214" t="s">
        <v>370</v>
      </c>
      <c r="J5" s="214"/>
      <c r="K5" s="214" t="s">
        <v>371</v>
      </c>
      <c r="L5" s="214"/>
      <c r="M5" s="220" t="s">
        <v>89</v>
      </c>
      <c r="N5" s="220" t="s">
        <v>6</v>
      </c>
      <c r="O5" s="176"/>
    </row>
    <row r="6" spans="1:15" ht="25" customHeight="1" x14ac:dyDescent="0.2">
      <c r="A6" s="175"/>
      <c r="B6" s="221"/>
      <c r="C6" s="177" t="s">
        <v>5</v>
      </c>
      <c r="D6" s="177" t="s">
        <v>6</v>
      </c>
      <c r="E6" s="177" t="s">
        <v>5</v>
      </c>
      <c r="F6" s="177" t="s">
        <v>6</v>
      </c>
      <c r="G6" s="177" t="s">
        <v>5</v>
      </c>
      <c r="H6" s="177" t="s">
        <v>6</v>
      </c>
      <c r="I6" s="177" t="s">
        <v>5</v>
      </c>
      <c r="J6" s="177" t="s">
        <v>6</v>
      </c>
      <c r="K6" s="177" t="s">
        <v>5</v>
      </c>
      <c r="L6" s="177" t="s">
        <v>6</v>
      </c>
      <c r="M6" s="221"/>
      <c r="N6" s="221"/>
      <c r="O6" s="176"/>
    </row>
    <row r="7" spans="1:15" ht="20" customHeight="1" x14ac:dyDescent="0.2">
      <c r="A7" s="111"/>
      <c r="B7" s="178"/>
      <c r="C7" s="179">
        <v>30022</v>
      </c>
      <c r="D7" s="180">
        <f>(C7/$M7)*100</f>
        <v>66.557297093577489</v>
      </c>
      <c r="E7" s="179">
        <v>741</v>
      </c>
      <c r="F7" s="180">
        <f>(E7/$M7)*100</f>
        <v>1.6427605471434588</v>
      </c>
      <c r="G7" s="179">
        <v>10039</v>
      </c>
      <c r="H7" s="180">
        <f>(G7/$M7)*100</f>
        <v>22.255969140044783</v>
      </c>
      <c r="I7" s="179">
        <v>4305</v>
      </c>
      <c r="J7" s="180">
        <f>(I7/$M7)*100</f>
        <v>9.5439732192342657</v>
      </c>
      <c r="K7" s="179">
        <v>0</v>
      </c>
      <c r="L7" s="180">
        <f>(K7/$M7)*100</f>
        <v>0</v>
      </c>
      <c r="M7" s="181">
        <f>SUM(C7,E7,G7,I7,K7)</f>
        <v>45107</v>
      </c>
      <c r="N7" s="182">
        <f>D7+F7+H7+J7+L7</f>
        <v>99.999999999999986</v>
      </c>
      <c r="O7" s="183"/>
    </row>
    <row r="8" spans="1:15" ht="20" customHeight="1" x14ac:dyDescent="0.2">
      <c r="A8" s="111"/>
      <c r="B8" s="184" t="s">
        <v>89</v>
      </c>
      <c r="C8" s="185">
        <f>SUM(C7)</f>
        <v>30022</v>
      </c>
      <c r="D8" s="186">
        <f>SUM(D7)</f>
        <v>66.557297093577489</v>
      </c>
      <c r="E8" s="185">
        <f>SUM(E7)</f>
        <v>741</v>
      </c>
      <c r="F8" s="186">
        <f t="shared" ref="F8:L8" si="0">SUM(F7)</f>
        <v>1.6427605471434588</v>
      </c>
      <c r="G8" s="185">
        <f t="shared" si="0"/>
        <v>10039</v>
      </c>
      <c r="H8" s="186">
        <f t="shared" si="0"/>
        <v>22.255969140044783</v>
      </c>
      <c r="I8" s="185">
        <f t="shared" si="0"/>
        <v>4305</v>
      </c>
      <c r="J8" s="186">
        <f t="shared" si="0"/>
        <v>9.5439732192342657</v>
      </c>
      <c r="K8" s="185">
        <f t="shared" si="0"/>
        <v>0</v>
      </c>
      <c r="L8" s="186">
        <f t="shared" si="0"/>
        <v>0</v>
      </c>
      <c r="M8" s="181">
        <f>SUM(C8,E8,G8,I8,K8)</f>
        <v>45107</v>
      </c>
      <c r="N8" s="182">
        <f>D8+F8+H8+J8+L8</f>
        <v>99.999999999999986</v>
      </c>
      <c r="O8" s="187"/>
    </row>
    <row r="9" spans="1:15" ht="20" customHeight="1" x14ac:dyDescent="0.2">
      <c r="A9" s="34"/>
      <c r="B9" s="213" t="s">
        <v>90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</row>
    <row r="10" spans="1:15" ht="20" hidden="1" customHeight="1" x14ac:dyDescent="0.2"/>
    <row r="11" spans="1:15" ht="20" hidden="1" customHeight="1" x14ac:dyDescent="0.2"/>
    <row r="12" spans="1:15" ht="20" hidden="1" customHeight="1" x14ac:dyDescent="0.2"/>
    <row r="13" spans="1:15" ht="20" hidden="1" customHeight="1" x14ac:dyDescent="0.2"/>
    <row r="14" spans="1:15" ht="20" hidden="1" customHeight="1" x14ac:dyDescent="0.2"/>
    <row r="15" spans="1:15" ht="20" hidden="1" customHeight="1" x14ac:dyDescent="0.2"/>
    <row r="16" spans="1:15" ht="20" hidden="1" customHeight="1" x14ac:dyDescent="0.2"/>
    <row r="17" ht="20" hidden="1" customHeight="1" x14ac:dyDescent="0.2"/>
    <row r="18" ht="20" hidden="1" customHeight="1" x14ac:dyDescent="0.2"/>
    <row r="19" ht="20" hidden="1" customHeight="1" x14ac:dyDescent="0.2"/>
    <row r="20" ht="20" hidden="1" customHeight="1" x14ac:dyDescent="0.2"/>
    <row r="21" ht="20" hidden="1" customHeight="1" x14ac:dyDescent="0.2"/>
    <row r="22" ht="20" hidden="1" customHeight="1" x14ac:dyDescent="0.2"/>
    <row r="23" ht="20" hidden="1" customHeight="1" x14ac:dyDescent="0.2"/>
    <row r="24" ht="20" hidden="1" customHeight="1" x14ac:dyDescent="0.2"/>
    <row r="25" ht="20" hidden="1" customHeight="1" x14ac:dyDescent="0.2"/>
    <row r="26" ht="20" hidden="1" customHeight="1" x14ac:dyDescent="0.2"/>
    <row r="27" ht="20" hidden="1" customHeight="1" x14ac:dyDescent="0.2"/>
    <row r="28" ht="20" hidden="1" customHeight="1" x14ac:dyDescent="0.2"/>
    <row r="29" ht="20" hidden="1" customHeight="1" x14ac:dyDescent="0.2"/>
    <row r="30" ht="20" hidden="1" customHeight="1" x14ac:dyDescent="0.2"/>
    <row r="31" ht="20" hidden="1" customHeight="1" x14ac:dyDescent="0.2"/>
    <row r="32" ht="20" hidden="1" customHeight="1" x14ac:dyDescent="0.2"/>
    <row r="33" ht="20" hidden="1" customHeight="1" x14ac:dyDescent="0.2"/>
    <row r="34" ht="20" hidden="1" customHeight="1" x14ac:dyDescent="0.2"/>
    <row r="35" ht="20" hidden="1" customHeight="1" x14ac:dyDescent="0.2"/>
    <row r="36" ht="20" hidden="1" customHeight="1" x14ac:dyDescent="0.2"/>
    <row r="37" ht="20" hidden="1" customHeight="1" x14ac:dyDescent="0.2"/>
    <row r="38" ht="20" hidden="1" customHeight="1" x14ac:dyDescent="0.2"/>
    <row r="39" ht="20" hidden="1" customHeight="1" x14ac:dyDescent="0.2"/>
    <row r="40" ht="20" hidden="1" customHeight="1" x14ac:dyDescent="0.2"/>
    <row r="41" ht="20" hidden="1" customHeight="1" x14ac:dyDescent="0.2"/>
    <row r="42" ht="20" hidden="1" customHeight="1" x14ac:dyDescent="0.2"/>
    <row r="43" ht="20" hidden="1" customHeight="1" x14ac:dyDescent="0.2"/>
    <row r="44" ht="20" hidden="1" customHeight="1" x14ac:dyDescent="0.2"/>
    <row r="45" ht="20" hidden="1" customHeight="1" x14ac:dyDescent="0.2"/>
    <row r="46" ht="20" hidden="1" customHeight="1" x14ac:dyDescent="0.2"/>
    <row r="47" ht="20" hidden="1" customHeight="1" x14ac:dyDescent="0.2"/>
    <row r="48" ht="20" hidden="1" customHeight="1" x14ac:dyDescent="0.2"/>
    <row r="49" ht="20" hidden="1" customHeight="1" x14ac:dyDescent="0.2"/>
    <row r="50" ht="20" hidden="1" customHeight="1" x14ac:dyDescent="0.2"/>
    <row r="51" ht="20" hidden="1" customHeight="1" x14ac:dyDescent="0.2"/>
    <row r="52" ht="20" hidden="1" customHeight="1" x14ac:dyDescent="0.2"/>
    <row r="53" ht="20" hidden="1" customHeight="1" x14ac:dyDescent="0.2"/>
    <row r="54" ht="20" hidden="1" customHeight="1" x14ac:dyDescent="0.2"/>
    <row r="55" ht="20" hidden="1" customHeight="1" x14ac:dyDescent="0.2"/>
    <row r="56" ht="20" hidden="1" customHeight="1" x14ac:dyDescent="0.2"/>
    <row r="57" ht="20" hidden="1" customHeight="1" x14ac:dyDescent="0.2"/>
    <row r="58" ht="20" hidden="1" customHeight="1" x14ac:dyDescent="0.2"/>
    <row r="59" ht="20" hidden="1" customHeight="1" x14ac:dyDescent="0.2"/>
    <row r="60" ht="20" hidden="1" customHeight="1" x14ac:dyDescent="0.2"/>
    <row r="61" ht="20" hidden="1" customHeight="1" x14ac:dyDescent="0.2"/>
    <row r="62" ht="20" hidden="1" customHeight="1" x14ac:dyDescent="0.2"/>
    <row r="63" ht="20" hidden="1" customHeight="1" x14ac:dyDescent="0.2"/>
    <row r="64" ht="20" hidden="1" customHeight="1" x14ac:dyDescent="0.2"/>
    <row r="65" ht="20" hidden="1" customHeight="1" x14ac:dyDescent="0.2"/>
    <row r="66" ht="20" hidden="1" customHeight="1" x14ac:dyDescent="0.2"/>
    <row r="67" ht="20" hidden="1" customHeight="1" x14ac:dyDescent="0.2"/>
    <row r="68" ht="20" hidden="1" customHeight="1" x14ac:dyDescent="0.2"/>
    <row r="69" ht="20" hidden="1" customHeight="1" x14ac:dyDescent="0.2"/>
    <row r="70" ht="20" hidden="1" customHeight="1" x14ac:dyDescent="0.2"/>
    <row r="71" ht="20" hidden="1" customHeight="1" x14ac:dyDescent="0.2"/>
    <row r="72" ht="20" hidden="1" customHeight="1" x14ac:dyDescent="0.2"/>
    <row r="73" ht="20" hidden="1" customHeight="1" x14ac:dyDescent="0.2"/>
    <row r="74" ht="20" hidden="1" customHeight="1" x14ac:dyDescent="0.2"/>
    <row r="75" ht="20" hidden="1" customHeight="1" x14ac:dyDescent="0.2"/>
    <row r="76" ht="20" hidden="1" customHeight="1" x14ac:dyDescent="0.2"/>
    <row r="77" ht="20" hidden="1" customHeight="1" x14ac:dyDescent="0.2"/>
    <row r="78" ht="20" hidden="1" customHeight="1" x14ac:dyDescent="0.2"/>
    <row r="79" ht="20" hidden="1" customHeight="1" x14ac:dyDescent="0.2"/>
    <row r="80" ht="20" hidden="1" customHeight="1" x14ac:dyDescent="0.2"/>
    <row r="81" ht="20" hidden="1" customHeight="1" x14ac:dyDescent="0.2"/>
    <row r="82" ht="20" hidden="1" customHeight="1" x14ac:dyDescent="0.2"/>
    <row r="83" ht="20" hidden="1" customHeight="1" x14ac:dyDescent="0.2"/>
    <row r="84" ht="20" hidden="1" customHeight="1" x14ac:dyDescent="0.2"/>
    <row r="85" ht="20" hidden="1" customHeight="1" x14ac:dyDescent="0.2"/>
    <row r="86" ht="20" hidden="1" customHeight="1" x14ac:dyDescent="0.2"/>
    <row r="87" ht="20" hidden="1" customHeight="1" x14ac:dyDescent="0.2"/>
    <row r="88" ht="20" hidden="1" customHeight="1" x14ac:dyDescent="0.2"/>
    <row r="89" ht="20" hidden="1" customHeight="1" x14ac:dyDescent="0.2"/>
  </sheetData>
  <sheetProtection algorithmName="SHA-512" hashValue="UuochcfFx0cx8OtVOT+b0H+AiNkOxBig4/MvfrQ4jLqysE5Ehc1gMVvAmzDnuyVWXAQVivBoM9mSALhQKHl0zQ==" saltValue="euPbpQefBWIr8C7TK4Xk6w==" spinCount="100000" sheet="1" formatCells="0" formatColumns="0" formatRows="0" insertColumns="0" insertRows="0" insertHyperlinks="0" deleteColumns="0" deleteRows="0" sort="0" autoFilter="0" pivotTables="0"/>
  <mergeCells count="12">
    <mergeCell ref="B9:O9"/>
    <mergeCell ref="C5:D5"/>
    <mergeCell ref="B1:O1"/>
    <mergeCell ref="B3:N3"/>
    <mergeCell ref="B4:N4"/>
    <mergeCell ref="B5:B6"/>
    <mergeCell ref="E5:F5"/>
    <mergeCell ref="G5:H5"/>
    <mergeCell ref="I5:J5"/>
    <mergeCell ref="K5:L5"/>
    <mergeCell ref="M5:M6"/>
    <mergeCell ref="N5:N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254D8-6CCB-CF46-AB5D-461CE2B46FCB}">
  <dimension ref="A1:I89"/>
  <sheetViews>
    <sheetView showGridLines="0" workbookViewId="0"/>
  </sheetViews>
  <sheetFormatPr baseColWidth="10" defaultColWidth="0" defaultRowHeight="16" zeroHeight="1" x14ac:dyDescent="0.2"/>
  <cols>
    <col min="1" max="1" width="5.83203125" customWidth="1"/>
    <col min="2" max="2" width="20.83203125" customWidth="1"/>
    <col min="3" max="8" width="10.83203125" customWidth="1"/>
    <col min="9" max="9" width="115.83203125" customWidth="1"/>
    <col min="10" max="16384" width="10.83203125" hidden="1"/>
  </cols>
  <sheetData>
    <row r="1" spans="1:9" ht="100" customHeight="1" x14ac:dyDescent="0.2">
      <c r="A1" s="17"/>
      <c r="B1" s="222" t="s">
        <v>372</v>
      </c>
      <c r="C1" s="222"/>
      <c r="D1" s="222"/>
      <c r="E1" s="222"/>
      <c r="F1" s="222"/>
      <c r="G1" s="222"/>
      <c r="H1" s="222"/>
      <c r="I1" s="222"/>
    </row>
    <row r="2" spans="1:9" ht="20" customHeight="1" x14ac:dyDescent="0.2">
      <c r="A2" s="19"/>
      <c r="B2" s="19"/>
      <c r="C2" s="19"/>
      <c r="D2" s="19"/>
      <c r="E2" s="19"/>
      <c r="F2" s="19"/>
      <c r="G2" s="19"/>
      <c r="H2" s="19"/>
      <c r="I2" s="4"/>
    </row>
    <row r="3" spans="1:9" ht="50" customHeight="1" x14ac:dyDescent="0.2">
      <c r="A3" s="4"/>
      <c r="B3" s="223" t="s">
        <v>373</v>
      </c>
      <c r="C3" s="223" t="s">
        <v>2</v>
      </c>
      <c r="D3" s="223"/>
      <c r="E3" s="223"/>
      <c r="F3" s="223"/>
      <c r="G3" s="223"/>
      <c r="H3" s="223"/>
      <c r="I3" s="170"/>
    </row>
    <row r="4" spans="1:9" ht="25" customHeight="1" x14ac:dyDescent="0.2">
      <c r="A4" s="4"/>
      <c r="B4" s="223"/>
      <c r="C4" s="218" t="s">
        <v>94</v>
      </c>
      <c r="D4" s="219"/>
      <c r="E4" s="219"/>
      <c r="F4" s="219"/>
      <c r="G4" s="219"/>
      <c r="H4" s="224"/>
      <c r="I4" s="21"/>
    </row>
    <row r="5" spans="1:9" ht="25" customHeight="1" x14ac:dyDescent="0.2">
      <c r="A5" s="4"/>
      <c r="B5" s="223"/>
      <c r="C5" s="223" t="s">
        <v>169</v>
      </c>
      <c r="D5" s="223"/>
      <c r="E5" s="223" t="s">
        <v>170</v>
      </c>
      <c r="F5" s="223"/>
      <c r="G5" s="225" t="s">
        <v>89</v>
      </c>
      <c r="H5" s="223" t="s">
        <v>6</v>
      </c>
      <c r="I5" s="170"/>
    </row>
    <row r="6" spans="1:9" ht="25" customHeight="1" x14ac:dyDescent="0.2">
      <c r="A6" s="4"/>
      <c r="B6" s="223"/>
      <c r="C6" s="22" t="s">
        <v>5</v>
      </c>
      <c r="D6" s="22" t="s">
        <v>6</v>
      </c>
      <c r="E6" s="22" t="s">
        <v>5</v>
      </c>
      <c r="F6" s="22" t="s">
        <v>6</v>
      </c>
      <c r="G6" s="225"/>
      <c r="H6" s="223"/>
      <c r="I6" s="170"/>
    </row>
    <row r="7" spans="1:9" ht="20" customHeight="1" x14ac:dyDescent="0.2">
      <c r="A7" s="4"/>
      <c r="B7" s="165" t="s">
        <v>374</v>
      </c>
      <c r="C7" s="60">
        <v>18348</v>
      </c>
      <c r="D7" s="26">
        <f>(C7/G7)*100</f>
        <v>40.676613385948968</v>
      </c>
      <c r="E7" s="60">
        <v>26759</v>
      </c>
      <c r="F7" s="26">
        <f>(E7/G7)*100</f>
        <v>59.323386614051032</v>
      </c>
      <c r="G7" s="171">
        <f>SUM(E7,C7)</f>
        <v>45107</v>
      </c>
      <c r="H7" s="47">
        <f>F7+D7</f>
        <v>100</v>
      </c>
      <c r="I7" s="170"/>
    </row>
    <row r="8" spans="1:9" ht="20" customHeight="1" x14ac:dyDescent="0.2">
      <c r="A8" s="4"/>
      <c r="B8" s="172" t="s">
        <v>89</v>
      </c>
      <c r="C8" s="171">
        <f t="shared" ref="C8:H8" si="0">SUM(C7)</f>
        <v>18348</v>
      </c>
      <c r="D8" s="47">
        <f t="shared" si="0"/>
        <v>40.676613385948968</v>
      </c>
      <c r="E8" s="171">
        <f t="shared" si="0"/>
        <v>26759</v>
      </c>
      <c r="F8" s="47">
        <f t="shared" si="0"/>
        <v>59.323386614051032</v>
      </c>
      <c r="G8" s="171">
        <f t="shared" si="0"/>
        <v>45107</v>
      </c>
      <c r="H8" s="47">
        <f t="shared" si="0"/>
        <v>100</v>
      </c>
      <c r="I8" s="170"/>
    </row>
    <row r="9" spans="1:9" ht="20" customHeight="1" x14ac:dyDescent="0.2">
      <c r="A9" s="34"/>
      <c r="B9" s="92" t="s">
        <v>90</v>
      </c>
      <c r="C9" s="92"/>
      <c r="D9" s="92"/>
      <c r="E9" s="92"/>
      <c r="F9" s="92"/>
      <c r="G9" s="92"/>
      <c r="H9" s="92"/>
      <c r="I9" s="34"/>
    </row>
    <row r="10" spans="1:9" ht="20" hidden="1" customHeight="1" x14ac:dyDescent="0.2"/>
    <row r="11" spans="1:9" ht="20" hidden="1" customHeight="1" x14ac:dyDescent="0.2"/>
    <row r="12" spans="1:9" ht="20" hidden="1" customHeight="1" x14ac:dyDescent="0.2"/>
    <row r="13" spans="1:9" ht="20" hidden="1" customHeight="1" x14ac:dyDescent="0.2"/>
    <row r="14" spans="1:9" ht="20" hidden="1" customHeight="1" x14ac:dyDescent="0.2"/>
    <row r="15" spans="1:9" ht="20" hidden="1" customHeight="1" x14ac:dyDescent="0.2"/>
    <row r="16" spans="1:9" ht="20" hidden="1" customHeight="1" x14ac:dyDescent="0.2"/>
    <row r="17" ht="20" hidden="1" customHeight="1" x14ac:dyDescent="0.2"/>
    <row r="18" ht="20" hidden="1" customHeight="1" x14ac:dyDescent="0.2"/>
    <row r="19" ht="20" hidden="1" customHeight="1" x14ac:dyDescent="0.2"/>
    <row r="20" ht="20" hidden="1" customHeight="1" x14ac:dyDescent="0.2"/>
    <row r="21" ht="20" hidden="1" customHeight="1" x14ac:dyDescent="0.2"/>
    <row r="22" ht="20" hidden="1" customHeight="1" x14ac:dyDescent="0.2"/>
    <row r="23" ht="20" hidden="1" customHeight="1" x14ac:dyDescent="0.2"/>
    <row r="24" ht="20" hidden="1" customHeight="1" x14ac:dyDescent="0.2"/>
    <row r="25" ht="20" hidden="1" customHeight="1" x14ac:dyDescent="0.2"/>
    <row r="26" ht="20" hidden="1" customHeight="1" x14ac:dyDescent="0.2"/>
    <row r="27" ht="20" hidden="1" customHeight="1" x14ac:dyDescent="0.2"/>
    <row r="28" ht="20" hidden="1" customHeight="1" x14ac:dyDescent="0.2"/>
    <row r="29" ht="20" hidden="1" customHeight="1" x14ac:dyDescent="0.2"/>
    <row r="30" ht="20" hidden="1" customHeight="1" x14ac:dyDescent="0.2"/>
    <row r="31" ht="20" hidden="1" customHeight="1" x14ac:dyDescent="0.2"/>
    <row r="32" ht="20" hidden="1" customHeight="1" x14ac:dyDescent="0.2"/>
    <row r="33" ht="20" hidden="1" customHeight="1" x14ac:dyDescent="0.2"/>
    <row r="34" ht="20" hidden="1" customHeight="1" x14ac:dyDescent="0.2"/>
    <row r="35" ht="20" hidden="1" customHeight="1" x14ac:dyDescent="0.2"/>
    <row r="36" ht="20" hidden="1" customHeight="1" x14ac:dyDescent="0.2"/>
    <row r="37" ht="20" hidden="1" customHeight="1" x14ac:dyDescent="0.2"/>
    <row r="38" ht="20" hidden="1" customHeight="1" x14ac:dyDescent="0.2"/>
    <row r="39" ht="20" hidden="1" customHeight="1" x14ac:dyDescent="0.2"/>
    <row r="40" ht="20" hidden="1" customHeight="1" x14ac:dyDescent="0.2"/>
    <row r="41" ht="20" hidden="1" customHeight="1" x14ac:dyDescent="0.2"/>
    <row r="42" ht="20" hidden="1" customHeight="1" x14ac:dyDescent="0.2"/>
    <row r="43" ht="20" hidden="1" customHeight="1" x14ac:dyDescent="0.2"/>
    <row r="44" ht="20" hidden="1" customHeight="1" x14ac:dyDescent="0.2"/>
    <row r="45" ht="20" hidden="1" customHeight="1" x14ac:dyDescent="0.2"/>
    <row r="46" ht="20" hidden="1" customHeight="1" x14ac:dyDescent="0.2"/>
    <row r="47" ht="20" hidden="1" customHeight="1" x14ac:dyDescent="0.2"/>
    <row r="48" ht="20" hidden="1" customHeight="1" x14ac:dyDescent="0.2"/>
    <row r="49" ht="20" hidden="1" customHeight="1" x14ac:dyDescent="0.2"/>
    <row r="50" ht="20" hidden="1" customHeight="1" x14ac:dyDescent="0.2"/>
    <row r="51" ht="20" hidden="1" customHeight="1" x14ac:dyDescent="0.2"/>
    <row r="52" ht="20" hidden="1" customHeight="1" x14ac:dyDescent="0.2"/>
    <row r="53" ht="20" hidden="1" customHeight="1" x14ac:dyDescent="0.2"/>
    <row r="54" ht="20" hidden="1" customHeight="1" x14ac:dyDescent="0.2"/>
    <row r="55" ht="20" hidden="1" customHeight="1" x14ac:dyDescent="0.2"/>
    <row r="56" ht="20" hidden="1" customHeight="1" x14ac:dyDescent="0.2"/>
    <row r="57" ht="20" hidden="1" customHeight="1" x14ac:dyDescent="0.2"/>
    <row r="58" ht="20" hidden="1" customHeight="1" x14ac:dyDescent="0.2"/>
    <row r="59" ht="20" hidden="1" customHeight="1" x14ac:dyDescent="0.2"/>
    <row r="60" ht="20" hidden="1" customHeight="1" x14ac:dyDescent="0.2"/>
    <row r="61" ht="20" hidden="1" customHeight="1" x14ac:dyDescent="0.2"/>
    <row r="62" ht="20" hidden="1" customHeight="1" x14ac:dyDescent="0.2"/>
    <row r="63" ht="20" hidden="1" customHeight="1" x14ac:dyDescent="0.2"/>
    <row r="64" ht="20" hidden="1" customHeight="1" x14ac:dyDescent="0.2"/>
    <row r="65" ht="20" hidden="1" customHeight="1" x14ac:dyDescent="0.2"/>
    <row r="66" ht="20" hidden="1" customHeight="1" x14ac:dyDescent="0.2"/>
    <row r="67" ht="20" hidden="1" customHeight="1" x14ac:dyDescent="0.2"/>
    <row r="68" ht="20" hidden="1" customHeight="1" x14ac:dyDescent="0.2"/>
    <row r="69" ht="20" hidden="1" customHeight="1" x14ac:dyDescent="0.2"/>
    <row r="70" ht="20" hidden="1" customHeight="1" x14ac:dyDescent="0.2"/>
    <row r="71" ht="20" hidden="1" customHeight="1" x14ac:dyDescent="0.2"/>
    <row r="72" ht="20" hidden="1" customHeight="1" x14ac:dyDescent="0.2"/>
    <row r="73" ht="20" hidden="1" customHeight="1" x14ac:dyDescent="0.2"/>
    <row r="74" ht="20" hidden="1" customHeight="1" x14ac:dyDescent="0.2"/>
    <row r="75" ht="20" hidden="1" customHeight="1" x14ac:dyDescent="0.2"/>
    <row r="76" ht="20" hidden="1" customHeight="1" x14ac:dyDescent="0.2"/>
    <row r="77" ht="20" hidden="1" customHeight="1" x14ac:dyDescent="0.2"/>
    <row r="78" ht="20" hidden="1" customHeight="1" x14ac:dyDescent="0.2"/>
    <row r="79" ht="20" hidden="1" customHeight="1" x14ac:dyDescent="0.2"/>
    <row r="80" ht="20" hidden="1" customHeight="1" x14ac:dyDescent="0.2"/>
    <row r="81" ht="20" hidden="1" customHeight="1" x14ac:dyDescent="0.2"/>
    <row r="82" ht="20" hidden="1" customHeight="1" x14ac:dyDescent="0.2"/>
    <row r="83" ht="20" hidden="1" customHeight="1" x14ac:dyDescent="0.2"/>
    <row r="84" ht="20" hidden="1" customHeight="1" x14ac:dyDescent="0.2"/>
    <row r="85" ht="20" hidden="1" customHeight="1" x14ac:dyDescent="0.2"/>
    <row r="86" ht="20" hidden="1" customHeight="1" x14ac:dyDescent="0.2"/>
    <row r="87" ht="20" hidden="1" customHeight="1" x14ac:dyDescent="0.2"/>
    <row r="88" ht="20" hidden="1" customHeight="1" x14ac:dyDescent="0.2"/>
    <row r="89" ht="20" hidden="1" customHeight="1" x14ac:dyDescent="0.2"/>
  </sheetData>
  <sheetProtection algorithmName="SHA-512" hashValue="ViLKGMZc0Pi7IwrjgmiZ4rGo5smbroUCyEP7WQr+hPCFrRu6c6t3z33p0R0L8ea5r0ps2dyA4PkX8DlRi3+Jbw==" saltValue="vixYnK3FXzfGYC+JHO7ibg==" spinCount="100000" sheet="1" formatCells="0" formatColumns="0" formatRows="0" insertColumns="0" insertRows="0" insertHyperlinks="0" deleteColumns="0" deleteRows="0" sort="0" autoFilter="0" pivotTables="0"/>
  <mergeCells count="8">
    <mergeCell ref="B1:I1"/>
    <mergeCell ref="B3:B6"/>
    <mergeCell ref="C3:H3"/>
    <mergeCell ref="C4:H4"/>
    <mergeCell ref="C5:D5"/>
    <mergeCell ref="E5:F5"/>
    <mergeCell ref="G5:G6"/>
    <mergeCell ref="H5:H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0B9F1-A383-B542-AECD-8606AF2029F2}">
  <dimension ref="A1:K89"/>
  <sheetViews>
    <sheetView showGridLines="0" workbookViewId="0"/>
  </sheetViews>
  <sheetFormatPr baseColWidth="10" defaultColWidth="0" defaultRowHeight="16" zeroHeight="1" x14ac:dyDescent="0.2"/>
  <cols>
    <col min="1" max="1" width="5.83203125" customWidth="1"/>
    <col min="2" max="3" width="20.83203125" customWidth="1"/>
    <col min="4" max="9" width="10.83203125" customWidth="1"/>
    <col min="10" max="10" width="65.83203125" customWidth="1"/>
    <col min="11" max="11" width="5.83203125" customWidth="1"/>
    <col min="12" max="16384" width="10.83203125" hidden="1"/>
  </cols>
  <sheetData>
    <row r="1" spans="1:11" ht="100" customHeight="1" x14ac:dyDescent="0.2">
      <c r="A1" s="110"/>
      <c r="B1" s="229" t="s">
        <v>363</v>
      </c>
      <c r="C1" s="229"/>
      <c r="D1" s="229"/>
      <c r="E1" s="229"/>
      <c r="F1" s="229"/>
      <c r="G1" s="229"/>
      <c r="H1" s="229"/>
      <c r="I1" s="229"/>
      <c r="J1" s="229"/>
      <c r="K1" s="229"/>
    </row>
    <row r="2" spans="1:11" ht="20" customHeight="1" x14ac:dyDescent="0.2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1"/>
    </row>
    <row r="3" spans="1:11" ht="50" customHeight="1" x14ac:dyDescent="0.2">
      <c r="A3" s="4"/>
      <c r="B3" s="230" t="s">
        <v>2</v>
      </c>
      <c r="C3" s="231"/>
      <c r="D3" s="231"/>
      <c r="E3" s="231"/>
      <c r="F3" s="231"/>
      <c r="G3" s="231"/>
      <c r="H3" s="231"/>
      <c r="I3" s="232"/>
      <c r="J3" s="163"/>
      <c r="K3" s="4"/>
    </row>
    <row r="4" spans="1:11" ht="25" customHeight="1" x14ac:dyDescent="0.2">
      <c r="A4" s="4"/>
      <c r="B4" s="230" t="s">
        <v>94</v>
      </c>
      <c r="C4" s="231"/>
      <c r="D4" s="231"/>
      <c r="E4" s="231"/>
      <c r="F4" s="231"/>
      <c r="G4" s="231"/>
      <c r="H4" s="231"/>
      <c r="I4" s="232"/>
      <c r="J4" s="163"/>
      <c r="K4" s="4"/>
    </row>
    <row r="5" spans="1:11" ht="25" customHeight="1" x14ac:dyDescent="0.2">
      <c r="A5" s="4"/>
      <c r="B5" s="223" t="s">
        <v>364</v>
      </c>
      <c r="C5" s="223"/>
      <c r="D5" s="223" t="s">
        <v>365</v>
      </c>
      <c r="E5" s="223"/>
      <c r="F5" s="223"/>
      <c r="G5" s="223"/>
      <c r="H5" s="214" t="s">
        <v>89</v>
      </c>
      <c r="I5" s="223" t="s">
        <v>6</v>
      </c>
      <c r="J5" s="164"/>
      <c r="K5" s="4"/>
    </row>
    <row r="6" spans="1:11" ht="25" customHeight="1" x14ac:dyDescent="0.2">
      <c r="A6" s="4"/>
      <c r="B6" s="223"/>
      <c r="C6" s="223"/>
      <c r="D6" s="218" t="s">
        <v>169</v>
      </c>
      <c r="E6" s="224"/>
      <c r="F6" s="226" t="s">
        <v>170</v>
      </c>
      <c r="G6" s="227"/>
      <c r="H6" s="214"/>
      <c r="I6" s="223"/>
      <c r="J6" s="164"/>
      <c r="K6" s="4"/>
    </row>
    <row r="7" spans="1:11" ht="20" customHeight="1" x14ac:dyDescent="0.2">
      <c r="A7" s="4"/>
      <c r="B7" s="223"/>
      <c r="C7" s="223"/>
      <c r="D7" s="22" t="s">
        <v>5</v>
      </c>
      <c r="E7" s="22" t="s">
        <v>6</v>
      </c>
      <c r="F7" s="22" t="s">
        <v>5</v>
      </c>
      <c r="G7" s="22" t="s">
        <v>6</v>
      </c>
      <c r="H7" s="214"/>
      <c r="I7" s="223"/>
      <c r="J7" s="164"/>
      <c r="K7" s="4"/>
    </row>
    <row r="8" spans="1:11" ht="20" customHeight="1" x14ac:dyDescent="0.2">
      <c r="A8" s="4"/>
      <c r="B8" s="165" t="s">
        <v>366</v>
      </c>
      <c r="C8" s="165" t="s">
        <v>367</v>
      </c>
      <c r="D8" s="60">
        <v>12499</v>
      </c>
      <c r="E8" s="166">
        <f t="shared" ref="E8:E13" si="0">(D8/D$13)*100</f>
        <v>68.121866143448869</v>
      </c>
      <c r="F8" s="167">
        <v>17523</v>
      </c>
      <c r="G8" s="166">
        <f t="shared" ref="G8:G13" si="1">(F8/F$13)*100</f>
        <v>65.48450988452484</v>
      </c>
      <c r="H8" s="167">
        <f t="shared" ref="H8:H13" si="2">D8+F8</f>
        <v>30022</v>
      </c>
      <c r="I8" s="166">
        <f t="shared" ref="I8:I13" si="3">(H8/H$13)*100</f>
        <v>66.557297093577489</v>
      </c>
      <c r="J8" s="164"/>
      <c r="K8" s="4"/>
    </row>
    <row r="9" spans="1:11" ht="20" customHeight="1" x14ac:dyDescent="0.2">
      <c r="A9" s="4"/>
      <c r="B9" s="165"/>
      <c r="C9" s="165" t="s">
        <v>368</v>
      </c>
      <c r="D9" s="60">
        <v>267</v>
      </c>
      <c r="E9" s="166">
        <f t="shared" si="0"/>
        <v>1.4551994767822107</v>
      </c>
      <c r="F9" s="167">
        <v>474</v>
      </c>
      <c r="G9" s="166">
        <f t="shared" si="1"/>
        <v>1.7713666429986175</v>
      </c>
      <c r="H9" s="167">
        <f t="shared" si="2"/>
        <v>741</v>
      </c>
      <c r="I9" s="166">
        <f t="shared" si="3"/>
        <v>1.6427605471434588</v>
      </c>
      <c r="J9" s="164"/>
      <c r="K9" s="4"/>
    </row>
    <row r="10" spans="1:11" ht="20" customHeight="1" x14ac:dyDescent="0.2">
      <c r="A10" s="4"/>
      <c r="B10" s="165"/>
      <c r="C10" s="165" t="s">
        <v>369</v>
      </c>
      <c r="D10" s="60">
        <v>3981</v>
      </c>
      <c r="E10" s="166">
        <f t="shared" si="0"/>
        <v>21.69718770438195</v>
      </c>
      <c r="F10" s="167">
        <v>6058</v>
      </c>
      <c r="G10" s="166">
        <f t="shared" si="1"/>
        <v>22.639112074442245</v>
      </c>
      <c r="H10" s="167">
        <f t="shared" si="2"/>
        <v>10039</v>
      </c>
      <c r="I10" s="166">
        <f t="shared" si="3"/>
        <v>22.255969140044783</v>
      </c>
      <c r="J10" s="164"/>
      <c r="K10" s="4"/>
    </row>
    <row r="11" spans="1:11" ht="20" customHeight="1" x14ac:dyDescent="0.2">
      <c r="A11" s="4"/>
      <c r="B11" s="165" t="s">
        <v>370</v>
      </c>
      <c r="C11" s="165"/>
      <c r="D11" s="60">
        <v>1601</v>
      </c>
      <c r="E11" s="166">
        <f t="shared" si="0"/>
        <v>8.7257466753869632</v>
      </c>
      <c r="F11" s="167">
        <v>2704</v>
      </c>
      <c r="G11" s="166">
        <f t="shared" si="1"/>
        <v>10.105011398034307</v>
      </c>
      <c r="H11" s="167">
        <f t="shared" si="2"/>
        <v>4305</v>
      </c>
      <c r="I11" s="166">
        <f t="shared" si="3"/>
        <v>9.5439732192342657</v>
      </c>
      <c r="J11" s="164"/>
      <c r="K11" s="4"/>
    </row>
    <row r="12" spans="1:11" ht="20" customHeight="1" x14ac:dyDescent="0.2">
      <c r="A12" s="4"/>
      <c r="B12" s="165" t="s">
        <v>371</v>
      </c>
      <c r="C12" s="165"/>
      <c r="D12" s="60">
        <v>0</v>
      </c>
      <c r="E12" s="166">
        <f t="shared" si="0"/>
        <v>0</v>
      </c>
      <c r="F12" s="167">
        <v>0</v>
      </c>
      <c r="G12" s="166">
        <f t="shared" si="1"/>
        <v>0</v>
      </c>
      <c r="H12" s="167">
        <f t="shared" si="2"/>
        <v>0</v>
      </c>
      <c r="I12" s="166">
        <f t="shared" si="3"/>
        <v>0</v>
      </c>
      <c r="J12" s="164"/>
      <c r="K12" s="4"/>
    </row>
    <row r="13" spans="1:11" ht="20" customHeight="1" x14ac:dyDescent="0.2">
      <c r="A13" s="4"/>
      <c r="B13" s="28" t="s">
        <v>89</v>
      </c>
      <c r="C13" s="28"/>
      <c r="D13" s="29">
        <f>SUM(D8:D12)</f>
        <v>18348</v>
      </c>
      <c r="E13" s="66">
        <f t="shared" si="0"/>
        <v>100</v>
      </c>
      <c r="F13" s="29">
        <f>SUM(F8:F12)</f>
        <v>26759</v>
      </c>
      <c r="G13" s="66">
        <f t="shared" si="1"/>
        <v>100</v>
      </c>
      <c r="H13" s="168">
        <f t="shared" si="2"/>
        <v>45107</v>
      </c>
      <c r="I13" s="66">
        <f t="shared" si="3"/>
        <v>100</v>
      </c>
      <c r="J13" s="164"/>
      <c r="K13" s="169"/>
    </row>
    <row r="14" spans="1:11" ht="20" customHeight="1" x14ac:dyDescent="0.2">
      <c r="A14" s="4"/>
      <c r="B14" s="228" t="s">
        <v>90</v>
      </c>
      <c r="C14" s="228"/>
      <c r="D14" s="228"/>
      <c r="E14" s="228"/>
      <c r="F14" s="228"/>
      <c r="G14" s="228"/>
      <c r="H14" s="228"/>
      <c r="I14" s="228"/>
      <c r="J14" s="228"/>
      <c r="K14" s="4"/>
    </row>
    <row r="15" spans="1:11" ht="20" hidden="1" customHeight="1" x14ac:dyDescent="0.2"/>
    <row r="16" spans="1:11" ht="20" hidden="1" customHeight="1" x14ac:dyDescent="0.2"/>
    <row r="17" ht="20" hidden="1" customHeight="1" x14ac:dyDescent="0.2"/>
    <row r="18" ht="20" hidden="1" customHeight="1" x14ac:dyDescent="0.2"/>
    <row r="19" ht="20" hidden="1" customHeight="1" x14ac:dyDescent="0.2"/>
    <row r="20" ht="20" hidden="1" customHeight="1" x14ac:dyDescent="0.2"/>
    <row r="21" ht="20" hidden="1" customHeight="1" x14ac:dyDescent="0.2"/>
    <row r="22" ht="20" hidden="1" customHeight="1" x14ac:dyDescent="0.2"/>
    <row r="23" ht="20" hidden="1" customHeight="1" x14ac:dyDescent="0.2"/>
    <row r="24" ht="20" hidden="1" customHeight="1" x14ac:dyDescent="0.2"/>
    <row r="25" ht="20" hidden="1" customHeight="1" x14ac:dyDescent="0.2"/>
    <row r="26" ht="20" hidden="1" customHeight="1" x14ac:dyDescent="0.2"/>
    <row r="27" ht="20" hidden="1" customHeight="1" x14ac:dyDescent="0.2"/>
    <row r="28" ht="20" hidden="1" customHeight="1" x14ac:dyDescent="0.2"/>
    <row r="29" ht="20" hidden="1" customHeight="1" x14ac:dyDescent="0.2"/>
    <row r="30" ht="20" hidden="1" customHeight="1" x14ac:dyDescent="0.2"/>
    <row r="31" ht="20" hidden="1" customHeight="1" x14ac:dyDescent="0.2"/>
    <row r="32" ht="20" hidden="1" customHeight="1" x14ac:dyDescent="0.2"/>
    <row r="33" ht="20" hidden="1" customHeight="1" x14ac:dyDescent="0.2"/>
    <row r="34" ht="20" hidden="1" customHeight="1" x14ac:dyDescent="0.2"/>
    <row r="35" ht="20" hidden="1" customHeight="1" x14ac:dyDescent="0.2"/>
    <row r="36" ht="20" hidden="1" customHeight="1" x14ac:dyDescent="0.2"/>
    <row r="37" ht="20" hidden="1" customHeight="1" x14ac:dyDescent="0.2"/>
    <row r="38" ht="20" hidden="1" customHeight="1" x14ac:dyDescent="0.2"/>
    <row r="39" ht="20" hidden="1" customHeight="1" x14ac:dyDescent="0.2"/>
    <row r="40" ht="20" hidden="1" customHeight="1" x14ac:dyDescent="0.2"/>
    <row r="41" ht="20" hidden="1" customHeight="1" x14ac:dyDescent="0.2"/>
    <row r="42" ht="20" hidden="1" customHeight="1" x14ac:dyDescent="0.2"/>
    <row r="43" ht="20" hidden="1" customHeight="1" x14ac:dyDescent="0.2"/>
    <row r="44" ht="20" hidden="1" customHeight="1" x14ac:dyDescent="0.2"/>
    <row r="45" ht="20" hidden="1" customHeight="1" x14ac:dyDescent="0.2"/>
    <row r="46" ht="20" hidden="1" customHeight="1" x14ac:dyDescent="0.2"/>
    <row r="47" ht="20" hidden="1" customHeight="1" x14ac:dyDescent="0.2"/>
    <row r="48" ht="20" hidden="1" customHeight="1" x14ac:dyDescent="0.2"/>
    <row r="49" ht="20" hidden="1" customHeight="1" x14ac:dyDescent="0.2"/>
    <row r="50" ht="20" hidden="1" customHeight="1" x14ac:dyDescent="0.2"/>
    <row r="51" ht="20" hidden="1" customHeight="1" x14ac:dyDescent="0.2"/>
    <row r="52" ht="20" hidden="1" customHeight="1" x14ac:dyDescent="0.2"/>
    <row r="53" ht="20" hidden="1" customHeight="1" x14ac:dyDescent="0.2"/>
    <row r="54" ht="20" hidden="1" customHeight="1" x14ac:dyDescent="0.2"/>
    <row r="55" ht="20" hidden="1" customHeight="1" x14ac:dyDescent="0.2"/>
    <row r="56" ht="20" hidden="1" customHeight="1" x14ac:dyDescent="0.2"/>
    <row r="57" ht="20" hidden="1" customHeight="1" x14ac:dyDescent="0.2"/>
    <row r="58" ht="20" hidden="1" customHeight="1" x14ac:dyDescent="0.2"/>
    <row r="59" ht="20" hidden="1" customHeight="1" x14ac:dyDescent="0.2"/>
    <row r="60" ht="20" hidden="1" customHeight="1" x14ac:dyDescent="0.2"/>
    <row r="61" ht="20" hidden="1" customHeight="1" x14ac:dyDescent="0.2"/>
    <row r="62" ht="20" hidden="1" customHeight="1" x14ac:dyDescent="0.2"/>
    <row r="63" ht="20" hidden="1" customHeight="1" x14ac:dyDescent="0.2"/>
    <row r="64" ht="20" hidden="1" customHeight="1" x14ac:dyDescent="0.2"/>
    <row r="65" ht="20" hidden="1" customHeight="1" x14ac:dyDescent="0.2"/>
    <row r="66" ht="20" hidden="1" customHeight="1" x14ac:dyDescent="0.2"/>
    <row r="67" ht="20" hidden="1" customHeight="1" x14ac:dyDescent="0.2"/>
    <row r="68" ht="20" hidden="1" customHeight="1" x14ac:dyDescent="0.2"/>
    <row r="69" ht="20" hidden="1" customHeight="1" x14ac:dyDescent="0.2"/>
    <row r="70" ht="20" hidden="1" customHeight="1" x14ac:dyDescent="0.2"/>
    <row r="71" ht="20" hidden="1" customHeight="1" x14ac:dyDescent="0.2"/>
    <row r="72" ht="20" hidden="1" customHeight="1" x14ac:dyDescent="0.2"/>
    <row r="73" ht="20" hidden="1" customHeight="1" x14ac:dyDescent="0.2"/>
    <row r="74" ht="20" hidden="1" customHeight="1" x14ac:dyDescent="0.2"/>
    <row r="75" ht="20" hidden="1" customHeight="1" x14ac:dyDescent="0.2"/>
    <row r="76" ht="20" hidden="1" customHeight="1" x14ac:dyDescent="0.2"/>
    <row r="77" ht="20" hidden="1" customHeight="1" x14ac:dyDescent="0.2"/>
    <row r="78" ht="20" hidden="1" customHeight="1" x14ac:dyDescent="0.2"/>
    <row r="79" ht="20" hidden="1" customHeight="1" x14ac:dyDescent="0.2"/>
    <row r="80" ht="20" hidden="1" customHeight="1" x14ac:dyDescent="0.2"/>
    <row r="81" ht="20" hidden="1" customHeight="1" x14ac:dyDescent="0.2"/>
    <row r="82" ht="20" hidden="1" customHeight="1" x14ac:dyDescent="0.2"/>
    <row r="83" ht="20" hidden="1" customHeight="1" x14ac:dyDescent="0.2"/>
    <row r="84" ht="20" hidden="1" customHeight="1" x14ac:dyDescent="0.2"/>
    <row r="85" ht="20" hidden="1" customHeight="1" x14ac:dyDescent="0.2"/>
    <row r="86" ht="20" hidden="1" customHeight="1" x14ac:dyDescent="0.2"/>
    <row r="87" ht="20" hidden="1" customHeight="1" x14ac:dyDescent="0.2"/>
    <row r="88" ht="20" hidden="1" customHeight="1" x14ac:dyDescent="0.2"/>
    <row r="89" ht="20" hidden="1" customHeight="1" x14ac:dyDescent="0.2"/>
  </sheetData>
  <sheetProtection algorithmName="SHA-512" hashValue="0mhc28HTBzcDVtHLLYdBn0T0TPf2ywSSK2yEbHBaJsL9gtDhMdVOr87hz03pKdotaTYOOSL6ivEDYgRRdmAvSg==" saltValue="tJeoZDFF7brBPhBxrjacKA==" spinCount="100000" sheet="1" formatCells="0" formatColumns="0" formatRows="0" insertColumns="0" insertRows="0" insertHyperlinks="0" deleteColumns="0" deleteRows="0" sort="0" autoFilter="0" pivotTables="0"/>
  <mergeCells count="10">
    <mergeCell ref="I5:I7"/>
    <mergeCell ref="D6:E6"/>
    <mergeCell ref="F6:G6"/>
    <mergeCell ref="B14:J14"/>
    <mergeCell ref="B1:K1"/>
    <mergeCell ref="B3:I3"/>
    <mergeCell ref="B4:I4"/>
    <mergeCell ref="B5:C7"/>
    <mergeCell ref="D5:G5"/>
    <mergeCell ref="H5:H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FB2EF-8888-CD4C-8C96-46F7C47C2C1F}">
  <dimension ref="A1:E114"/>
  <sheetViews>
    <sheetView showGridLines="0" workbookViewId="0"/>
  </sheetViews>
  <sheetFormatPr baseColWidth="10" defaultColWidth="0" defaultRowHeight="16" zeroHeight="1" x14ac:dyDescent="0.2"/>
  <cols>
    <col min="1" max="1" width="5.83203125" customWidth="1"/>
    <col min="2" max="2" width="80.83203125" customWidth="1"/>
    <col min="3" max="4" width="20.83203125" customWidth="1"/>
    <col min="5" max="5" width="75.83203125" customWidth="1"/>
    <col min="6" max="16384" width="10.83203125" hidden="1"/>
  </cols>
  <sheetData>
    <row r="1" spans="1:5" ht="100" customHeight="1" x14ac:dyDescent="0.2">
      <c r="A1" s="17"/>
      <c r="B1" s="229" t="s">
        <v>355</v>
      </c>
      <c r="C1" s="229"/>
      <c r="D1" s="229"/>
      <c r="E1" s="229"/>
    </row>
    <row r="2" spans="1:5" ht="20" customHeight="1" x14ac:dyDescent="0.2">
      <c r="A2" s="147"/>
      <c r="B2" s="53"/>
      <c r="C2" s="53"/>
      <c r="D2" s="53"/>
      <c r="E2" s="53"/>
    </row>
    <row r="3" spans="1:5" ht="50" customHeight="1" x14ac:dyDescent="0.2">
      <c r="A3" s="4"/>
      <c r="B3" s="220" t="s">
        <v>99</v>
      </c>
      <c r="C3" s="230" t="s">
        <v>2</v>
      </c>
      <c r="D3" s="232"/>
      <c r="E3" s="233"/>
    </row>
    <row r="4" spans="1:5" ht="25" customHeight="1" x14ac:dyDescent="0.2">
      <c r="A4" s="4"/>
      <c r="B4" s="234"/>
      <c r="C4" s="223" t="s">
        <v>94</v>
      </c>
      <c r="D4" s="223"/>
      <c r="E4" s="233"/>
    </row>
    <row r="5" spans="1:5" ht="25" customHeight="1" x14ac:dyDescent="0.2">
      <c r="A5" s="4"/>
      <c r="B5" s="234"/>
      <c r="C5" s="223" t="s">
        <v>4</v>
      </c>
      <c r="D5" s="223"/>
      <c r="E5" s="233"/>
    </row>
    <row r="6" spans="1:5" ht="25" customHeight="1" x14ac:dyDescent="0.2">
      <c r="A6" s="4"/>
      <c r="B6" s="221"/>
      <c r="C6" s="22" t="s">
        <v>165</v>
      </c>
      <c r="D6" s="22" t="s">
        <v>6</v>
      </c>
      <c r="E6" s="233"/>
    </row>
    <row r="7" spans="1:5" ht="20" customHeight="1" x14ac:dyDescent="0.2">
      <c r="A7" s="155"/>
      <c r="B7" s="40" t="s">
        <v>121</v>
      </c>
      <c r="C7" s="156">
        <v>26107</v>
      </c>
      <c r="D7" s="42">
        <v>57.87793468862926</v>
      </c>
      <c r="E7" s="157"/>
    </row>
    <row r="8" spans="1:5" ht="20" customHeight="1" x14ac:dyDescent="0.2">
      <c r="A8" s="155"/>
      <c r="B8" s="152" t="s">
        <v>118</v>
      </c>
      <c r="C8" s="70">
        <v>6945</v>
      </c>
      <c r="D8" s="26">
        <v>15.396723346708937</v>
      </c>
      <c r="E8" s="62"/>
    </row>
    <row r="9" spans="1:5" ht="20" customHeight="1" x14ac:dyDescent="0.2">
      <c r="A9" s="155"/>
      <c r="B9" s="152" t="s">
        <v>126</v>
      </c>
      <c r="C9" s="70">
        <v>4577</v>
      </c>
      <c r="D9" s="26">
        <v>10.146983838428625</v>
      </c>
      <c r="E9" s="62"/>
    </row>
    <row r="10" spans="1:5" ht="20" customHeight="1" x14ac:dyDescent="0.2">
      <c r="A10" s="155"/>
      <c r="B10" s="152" t="s">
        <v>117</v>
      </c>
      <c r="C10" s="70">
        <v>4415</v>
      </c>
      <c r="D10" s="26">
        <v>9.7878378078790433</v>
      </c>
      <c r="E10" s="62"/>
    </row>
    <row r="11" spans="1:5" ht="20" customHeight="1" x14ac:dyDescent="0.2">
      <c r="A11" s="155"/>
      <c r="B11" s="152" t="s">
        <v>127</v>
      </c>
      <c r="C11" s="70">
        <v>2063</v>
      </c>
      <c r="D11" s="26">
        <v>4.5735695124925178</v>
      </c>
      <c r="E11" s="62"/>
    </row>
    <row r="12" spans="1:5" ht="20" customHeight="1" x14ac:dyDescent="0.2">
      <c r="A12" s="155"/>
      <c r="B12" s="152" t="s">
        <v>131</v>
      </c>
      <c r="C12" s="70">
        <v>1342</v>
      </c>
      <c r="D12" s="26">
        <v>2.9751479814662916</v>
      </c>
      <c r="E12" s="62"/>
    </row>
    <row r="13" spans="1:5" ht="20" customHeight="1" x14ac:dyDescent="0.2">
      <c r="A13" s="155"/>
      <c r="B13" s="152" t="s">
        <v>129</v>
      </c>
      <c r="C13" s="70">
        <v>1274</v>
      </c>
      <c r="D13" s="26">
        <v>2.8243953266677013</v>
      </c>
      <c r="E13" s="62"/>
    </row>
    <row r="14" spans="1:5" ht="20" customHeight="1" x14ac:dyDescent="0.2">
      <c r="A14" s="155"/>
      <c r="B14" s="152" t="s">
        <v>113</v>
      </c>
      <c r="C14" s="70">
        <v>1199</v>
      </c>
      <c r="D14" s="26">
        <v>2.6581240162280797</v>
      </c>
      <c r="E14" s="62"/>
    </row>
    <row r="15" spans="1:5" ht="20" customHeight="1" x14ac:dyDescent="0.2">
      <c r="A15" s="155"/>
      <c r="B15" s="152" t="s">
        <v>112</v>
      </c>
      <c r="C15" s="70">
        <v>973</v>
      </c>
      <c r="D15" s="26">
        <v>2.1570931341033543</v>
      </c>
      <c r="E15" s="62"/>
    </row>
    <row r="16" spans="1:5" ht="20" customHeight="1" x14ac:dyDescent="0.2">
      <c r="A16" s="155"/>
      <c r="B16" s="152" t="s">
        <v>130</v>
      </c>
      <c r="C16" s="70">
        <v>747</v>
      </c>
      <c r="D16" s="26">
        <v>1.6560622519786288</v>
      </c>
      <c r="E16" s="157"/>
    </row>
    <row r="17" spans="1:5" ht="20" customHeight="1" x14ac:dyDescent="0.2">
      <c r="A17" s="155"/>
      <c r="B17" s="152" t="s">
        <v>123</v>
      </c>
      <c r="C17" s="70">
        <v>456</v>
      </c>
      <c r="D17" s="26">
        <v>1.0109295674728977</v>
      </c>
      <c r="E17" s="62"/>
    </row>
    <row r="18" spans="1:5" ht="20" customHeight="1" x14ac:dyDescent="0.2">
      <c r="A18" s="155"/>
      <c r="B18" s="152" t="s">
        <v>133</v>
      </c>
      <c r="C18" s="70">
        <v>445</v>
      </c>
      <c r="D18" s="26">
        <v>0.98654310860841998</v>
      </c>
      <c r="E18" s="62"/>
    </row>
    <row r="19" spans="1:5" ht="20" customHeight="1" x14ac:dyDescent="0.2">
      <c r="A19" s="155"/>
      <c r="B19" s="152" t="s">
        <v>124</v>
      </c>
      <c r="C19" s="70">
        <v>418</v>
      </c>
      <c r="D19" s="26">
        <v>0.92668543685015625</v>
      </c>
      <c r="E19" s="62"/>
    </row>
    <row r="20" spans="1:5" ht="20" customHeight="1" x14ac:dyDescent="0.2">
      <c r="A20" s="155"/>
      <c r="B20" s="152" t="s">
        <v>134</v>
      </c>
      <c r="C20" s="70">
        <v>346</v>
      </c>
      <c r="D20" s="26">
        <v>0.76706497882811975</v>
      </c>
      <c r="E20" s="62"/>
    </row>
    <row r="21" spans="1:5" ht="20" customHeight="1" x14ac:dyDescent="0.2">
      <c r="A21" s="155"/>
      <c r="B21" s="152" t="s">
        <v>116</v>
      </c>
      <c r="C21" s="70">
        <v>315</v>
      </c>
      <c r="D21" s="26">
        <v>0.69833950384640964</v>
      </c>
      <c r="E21" s="62"/>
    </row>
    <row r="22" spans="1:5" ht="20" customHeight="1" x14ac:dyDescent="0.2">
      <c r="A22" s="155"/>
      <c r="B22" s="152" t="s">
        <v>125</v>
      </c>
      <c r="C22" s="70">
        <v>212</v>
      </c>
      <c r="D22" s="26">
        <v>0.46999357084266302</v>
      </c>
      <c r="E22" s="62"/>
    </row>
    <row r="23" spans="1:5" ht="20" customHeight="1" x14ac:dyDescent="0.2">
      <c r="A23" s="155"/>
      <c r="B23" s="152" t="s">
        <v>128</v>
      </c>
      <c r="C23" s="70">
        <v>121</v>
      </c>
      <c r="D23" s="26">
        <v>0.26825104750925577</v>
      </c>
      <c r="E23" s="62"/>
    </row>
    <row r="24" spans="1:5" ht="20" customHeight="1" x14ac:dyDescent="0.2">
      <c r="A24" s="155"/>
      <c r="B24" s="152" t="s">
        <v>132</v>
      </c>
      <c r="C24" s="70">
        <v>106</v>
      </c>
      <c r="D24" s="26">
        <v>0.23499678542133151</v>
      </c>
      <c r="E24" s="62"/>
    </row>
    <row r="25" spans="1:5" ht="20" customHeight="1" x14ac:dyDescent="0.2">
      <c r="A25" s="155"/>
      <c r="B25" s="152" t="s">
        <v>114</v>
      </c>
      <c r="C25" s="70">
        <v>104</v>
      </c>
      <c r="D25" s="26">
        <v>0.23056288380960827</v>
      </c>
      <c r="E25" s="62"/>
    </row>
    <row r="26" spans="1:5" ht="20" customHeight="1" x14ac:dyDescent="0.2">
      <c r="A26" s="155"/>
      <c r="B26" s="152" t="s">
        <v>122</v>
      </c>
      <c r="C26" s="70">
        <v>49</v>
      </c>
      <c r="D26" s="26">
        <v>0.10863058948721926</v>
      </c>
      <c r="E26" s="62"/>
    </row>
    <row r="27" spans="1:5" ht="20" customHeight="1" x14ac:dyDescent="0.2">
      <c r="A27" s="155"/>
      <c r="B27" s="148" t="s">
        <v>135</v>
      </c>
      <c r="C27" s="156">
        <v>10424</v>
      </c>
      <c r="D27" s="42">
        <v>23.109495200301506</v>
      </c>
      <c r="E27" s="157"/>
    </row>
    <row r="28" spans="1:5" ht="20" customHeight="1" x14ac:dyDescent="0.2">
      <c r="A28" s="155"/>
      <c r="B28" s="152" t="s">
        <v>122</v>
      </c>
      <c r="C28" s="70">
        <v>1064</v>
      </c>
      <c r="D28" s="26">
        <v>2.3588356574367615</v>
      </c>
      <c r="E28" s="62"/>
    </row>
    <row r="29" spans="1:5" ht="20" customHeight="1" x14ac:dyDescent="0.2">
      <c r="A29" s="155"/>
      <c r="B29" s="152" t="s">
        <v>136</v>
      </c>
      <c r="C29" s="70">
        <v>28</v>
      </c>
      <c r="D29" s="26">
        <v>6.2074622564125298E-2</v>
      </c>
      <c r="E29" s="62"/>
    </row>
    <row r="30" spans="1:5" ht="20" customHeight="1" x14ac:dyDescent="0.2">
      <c r="A30" s="155"/>
      <c r="B30" s="152" t="s">
        <v>123</v>
      </c>
      <c r="C30" s="70">
        <v>1843</v>
      </c>
      <c r="D30" s="26">
        <v>4.0858403352029615</v>
      </c>
      <c r="E30" s="62"/>
    </row>
    <row r="31" spans="1:5" ht="20" customHeight="1" x14ac:dyDescent="0.2">
      <c r="A31" s="155"/>
      <c r="B31" s="152" t="s">
        <v>112</v>
      </c>
      <c r="C31" s="70">
        <v>2349</v>
      </c>
      <c r="D31" s="26">
        <v>5.2076174429689406</v>
      </c>
      <c r="E31" s="62"/>
    </row>
    <row r="32" spans="1:5" ht="20" customHeight="1" x14ac:dyDescent="0.2">
      <c r="A32" s="155"/>
      <c r="B32" s="152" t="s">
        <v>124</v>
      </c>
      <c r="C32" s="70">
        <v>172</v>
      </c>
      <c r="D32" s="26">
        <v>0.38131553860819828</v>
      </c>
      <c r="E32" s="62"/>
    </row>
    <row r="33" spans="1:5" ht="20" customHeight="1" x14ac:dyDescent="0.2">
      <c r="A33" s="155"/>
      <c r="B33" s="152" t="s">
        <v>125</v>
      </c>
      <c r="C33" s="70">
        <v>200</v>
      </c>
      <c r="D33" s="26">
        <v>0.4433901611723236</v>
      </c>
      <c r="E33" s="157"/>
    </row>
    <row r="34" spans="1:5" ht="20" customHeight="1" x14ac:dyDescent="0.2">
      <c r="A34" s="155"/>
      <c r="B34" s="152" t="s">
        <v>137</v>
      </c>
      <c r="C34" s="70">
        <v>63</v>
      </c>
      <c r="D34" s="26">
        <v>0.13966790076928193</v>
      </c>
      <c r="E34" s="62"/>
    </row>
    <row r="35" spans="1:5" ht="20" customHeight="1" x14ac:dyDescent="0.2">
      <c r="A35" s="155"/>
      <c r="B35" s="152" t="s">
        <v>113</v>
      </c>
      <c r="C35" s="70">
        <v>217</v>
      </c>
      <c r="D35" s="26">
        <v>0.48107832487197105</v>
      </c>
      <c r="E35" s="62"/>
    </row>
    <row r="36" spans="1:5" ht="20" customHeight="1" x14ac:dyDescent="0.2">
      <c r="A36" s="155"/>
      <c r="B36" s="152" t="s">
        <v>114</v>
      </c>
      <c r="C36" s="70">
        <v>905</v>
      </c>
      <c r="D36" s="26">
        <v>2.0063404793047641</v>
      </c>
      <c r="E36" s="62"/>
    </row>
    <row r="37" spans="1:5" ht="20" customHeight="1" x14ac:dyDescent="0.2">
      <c r="A37" s="155"/>
      <c r="B37" s="152" t="s">
        <v>127</v>
      </c>
      <c r="C37" s="70">
        <v>7</v>
      </c>
      <c r="D37" s="26">
        <v>1.5518655641031324E-2</v>
      </c>
      <c r="E37" s="62"/>
    </row>
    <row r="38" spans="1:5" ht="20" customHeight="1" x14ac:dyDescent="0.2">
      <c r="A38" s="155"/>
      <c r="B38" s="152" t="s">
        <v>128</v>
      </c>
      <c r="C38" s="70">
        <v>15</v>
      </c>
      <c r="D38" s="26">
        <v>3.3254262087924265E-2</v>
      </c>
      <c r="E38" s="62"/>
    </row>
    <row r="39" spans="1:5" ht="20" customHeight="1" x14ac:dyDescent="0.2">
      <c r="A39" s="155"/>
      <c r="B39" s="152" t="s">
        <v>116</v>
      </c>
      <c r="C39" s="70">
        <v>73</v>
      </c>
      <c r="D39" s="26">
        <v>0.1618374088278981</v>
      </c>
      <c r="E39" s="62"/>
    </row>
    <row r="40" spans="1:5" ht="20" customHeight="1" x14ac:dyDescent="0.2">
      <c r="A40" s="155"/>
      <c r="B40" s="152" t="s">
        <v>129</v>
      </c>
      <c r="C40" s="70">
        <v>271</v>
      </c>
      <c r="D40" s="26">
        <v>0.60079366838849846</v>
      </c>
      <c r="E40" s="62"/>
    </row>
    <row r="41" spans="1:5" ht="20" customHeight="1" x14ac:dyDescent="0.2">
      <c r="A41" s="155"/>
      <c r="B41" s="152" t="s">
        <v>140</v>
      </c>
      <c r="C41" s="70">
        <v>57</v>
      </c>
      <c r="D41" s="26">
        <v>0.12636619593411222</v>
      </c>
      <c r="E41" s="62"/>
    </row>
    <row r="42" spans="1:5" ht="20" customHeight="1" x14ac:dyDescent="0.2">
      <c r="A42" s="155"/>
      <c r="B42" s="152" t="s">
        <v>132</v>
      </c>
      <c r="C42" s="70">
        <v>1472</v>
      </c>
      <c r="D42" s="26">
        <v>3.2633515862283016</v>
      </c>
      <c r="E42" s="157"/>
    </row>
    <row r="43" spans="1:5" ht="20" customHeight="1" x14ac:dyDescent="0.2">
      <c r="A43" s="155"/>
      <c r="B43" s="152" t="s">
        <v>139</v>
      </c>
      <c r="C43" s="70">
        <v>444</v>
      </c>
      <c r="D43" s="26">
        <v>0.98432615780255828</v>
      </c>
      <c r="E43" s="62"/>
    </row>
    <row r="44" spans="1:5" ht="20" customHeight="1" x14ac:dyDescent="0.2">
      <c r="A44" s="155"/>
      <c r="B44" s="152" t="s">
        <v>133</v>
      </c>
      <c r="C44" s="70">
        <v>193</v>
      </c>
      <c r="D44" s="26">
        <v>0.42787150553129222</v>
      </c>
      <c r="E44" s="62"/>
    </row>
    <row r="45" spans="1:5" ht="20" customHeight="1" x14ac:dyDescent="0.2">
      <c r="A45" s="155"/>
      <c r="B45" s="152" t="s">
        <v>138</v>
      </c>
      <c r="C45" s="70">
        <v>76</v>
      </c>
      <c r="D45" s="26">
        <v>0.16848826124548297</v>
      </c>
      <c r="E45" s="62"/>
    </row>
    <row r="46" spans="1:5" ht="20" customHeight="1" x14ac:dyDescent="0.2">
      <c r="A46" s="155"/>
      <c r="B46" s="152" t="s">
        <v>134</v>
      </c>
      <c r="C46" s="70">
        <v>561</v>
      </c>
      <c r="D46" s="26">
        <v>1.2437094020883677</v>
      </c>
      <c r="E46" s="157"/>
    </row>
    <row r="47" spans="1:5" ht="20" customHeight="1" x14ac:dyDescent="0.2">
      <c r="A47" s="155"/>
      <c r="B47" s="152" t="s">
        <v>141</v>
      </c>
      <c r="C47" s="70">
        <v>92</v>
      </c>
      <c r="D47" s="26">
        <v>0.20395947413926885</v>
      </c>
      <c r="E47" s="62"/>
    </row>
    <row r="48" spans="1:5" ht="20" customHeight="1" x14ac:dyDescent="0.2">
      <c r="A48" s="155"/>
      <c r="B48" s="152" t="s">
        <v>118</v>
      </c>
      <c r="C48" s="70">
        <v>322</v>
      </c>
      <c r="D48" s="26">
        <v>0.71385815948744102</v>
      </c>
      <c r="E48" s="62"/>
    </row>
    <row r="49" spans="1:5" ht="20" customHeight="1" x14ac:dyDescent="0.2">
      <c r="A49" s="155"/>
      <c r="B49" s="158" t="s">
        <v>142</v>
      </c>
      <c r="C49" s="156">
        <v>3943</v>
      </c>
      <c r="D49" s="42">
        <v>8.7414370275123598</v>
      </c>
      <c r="E49" s="62"/>
    </row>
    <row r="50" spans="1:5" ht="20" customHeight="1" x14ac:dyDescent="0.2">
      <c r="A50" s="155"/>
      <c r="B50" s="152" t="s">
        <v>122</v>
      </c>
      <c r="C50" s="70">
        <v>33</v>
      </c>
      <c r="D50" s="26">
        <v>7.3159376593433398E-2</v>
      </c>
      <c r="E50" s="62"/>
    </row>
    <row r="51" spans="1:5" ht="20" customHeight="1" x14ac:dyDescent="0.2">
      <c r="A51" s="155"/>
      <c r="B51" s="152" t="s">
        <v>136</v>
      </c>
      <c r="C51" s="70">
        <v>30</v>
      </c>
      <c r="D51" s="26">
        <v>6.650852417584853E-2</v>
      </c>
      <c r="E51" s="62"/>
    </row>
    <row r="52" spans="1:5" ht="20" customHeight="1" x14ac:dyDescent="0.2">
      <c r="A52" s="155"/>
      <c r="B52" s="152" t="s">
        <v>112</v>
      </c>
      <c r="C52" s="70">
        <v>249</v>
      </c>
      <c r="D52" s="26">
        <v>0.55202075065954292</v>
      </c>
      <c r="E52" s="62"/>
    </row>
    <row r="53" spans="1:5" ht="20" customHeight="1" x14ac:dyDescent="0.2">
      <c r="A53" s="155"/>
      <c r="B53" s="152" t="s">
        <v>124</v>
      </c>
      <c r="C53" s="70">
        <v>972</v>
      </c>
      <c r="D53" s="26">
        <v>2.1548761832974925</v>
      </c>
      <c r="E53" s="62"/>
    </row>
    <row r="54" spans="1:5" ht="20" customHeight="1" x14ac:dyDescent="0.2">
      <c r="A54" s="155"/>
      <c r="B54" s="152" t="s">
        <v>113</v>
      </c>
      <c r="C54" s="70">
        <v>1588</v>
      </c>
      <c r="D54" s="26">
        <v>3.5205178797082493</v>
      </c>
      <c r="E54" s="62"/>
    </row>
    <row r="55" spans="1:5" ht="20" customHeight="1" x14ac:dyDescent="0.2">
      <c r="A55" s="155"/>
      <c r="B55" s="152" t="s">
        <v>129</v>
      </c>
      <c r="C55" s="70">
        <v>66</v>
      </c>
      <c r="D55" s="26">
        <v>0.1463187531868668</v>
      </c>
      <c r="E55" s="62"/>
    </row>
    <row r="56" spans="1:5" ht="20" customHeight="1" x14ac:dyDescent="0.2">
      <c r="A56" s="155"/>
      <c r="B56" s="152" t="s">
        <v>131</v>
      </c>
      <c r="C56" s="70">
        <v>547</v>
      </c>
      <c r="D56" s="26">
        <v>1.2126720908063051</v>
      </c>
      <c r="E56" s="157"/>
    </row>
    <row r="57" spans="1:5" ht="20" customHeight="1" x14ac:dyDescent="0.2">
      <c r="A57" s="155"/>
      <c r="B57" s="152" t="s">
        <v>117</v>
      </c>
      <c r="C57" s="70">
        <v>401</v>
      </c>
      <c r="D57" s="26">
        <v>0.88899727315050892</v>
      </c>
      <c r="E57" s="62"/>
    </row>
    <row r="58" spans="1:5" ht="20" customHeight="1" x14ac:dyDescent="0.2">
      <c r="A58" s="155"/>
      <c r="B58" s="152" t="s">
        <v>118</v>
      </c>
      <c r="C58" s="70">
        <v>57</v>
      </c>
      <c r="D58" s="26">
        <v>0.12636619593411222</v>
      </c>
      <c r="E58" s="159"/>
    </row>
    <row r="59" spans="1:5" ht="20" customHeight="1" x14ac:dyDescent="0.2">
      <c r="A59" s="155"/>
      <c r="B59" s="158" t="s">
        <v>356</v>
      </c>
      <c r="C59" s="156">
        <v>1802</v>
      </c>
      <c r="D59" s="42">
        <v>3.9949453521626355</v>
      </c>
      <c r="E59" s="159"/>
    </row>
    <row r="60" spans="1:5" ht="20" customHeight="1" x14ac:dyDescent="0.2">
      <c r="A60" s="155"/>
      <c r="B60" s="152" t="s">
        <v>357</v>
      </c>
      <c r="C60" s="70">
        <v>957</v>
      </c>
      <c r="D60" s="26">
        <v>2.1216219212095684</v>
      </c>
      <c r="E60" s="159"/>
    </row>
    <row r="61" spans="1:5" ht="20" customHeight="1" x14ac:dyDescent="0.2">
      <c r="A61" s="155"/>
      <c r="B61" s="152" t="s">
        <v>112</v>
      </c>
      <c r="C61" s="70">
        <v>121</v>
      </c>
      <c r="D61" s="26">
        <v>0.26825104750925577</v>
      </c>
      <c r="E61" s="159"/>
    </row>
    <row r="62" spans="1:5" ht="20" customHeight="1" x14ac:dyDescent="0.2">
      <c r="A62" s="155"/>
      <c r="B62" s="152" t="s">
        <v>113</v>
      </c>
      <c r="C62" s="70">
        <v>122</v>
      </c>
      <c r="D62" s="26">
        <v>0.27046799831511742</v>
      </c>
      <c r="E62" s="159"/>
    </row>
    <row r="63" spans="1:5" ht="20" customHeight="1" x14ac:dyDescent="0.2">
      <c r="A63" s="155"/>
      <c r="B63" s="152" t="s">
        <v>114</v>
      </c>
      <c r="C63" s="70">
        <v>25</v>
      </c>
      <c r="D63" s="26">
        <v>5.5423770146540451E-2</v>
      </c>
      <c r="E63" s="159"/>
    </row>
    <row r="64" spans="1:5" ht="20" customHeight="1" x14ac:dyDescent="0.2">
      <c r="A64" s="155"/>
      <c r="B64" s="152" t="s">
        <v>116</v>
      </c>
      <c r="C64" s="70">
        <v>165</v>
      </c>
      <c r="D64" s="26">
        <v>0.36579688296716695</v>
      </c>
      <c r="E64" s="159"/>
    </row>
    <row r="65" spans="1:5" ht="20" customHeight="1" x14ac:dyDescent="0.2">
      <c r="A65" s="155"/>
      <c r="B65" s="152" t="s">
        <v>117</v>
      </c>
      <c r="C65" s="70">
        <v>121</v>
      </c>
      <c r="D65" s="26">
        <v>0.26825104750925577</v>
      </c>
      <c r="E65" s="159"/>
    </row>
    <row r="66" spans="1:5" ht="20" customHeight="1" x14ac:dyDescent="0.2">
      <c r="A66" s="155"/>
      <c r="B66" s="152" t="s">
        <v>118</v>
      </c>
      <c r="C66" s="70">
        <v>85</v>
      </c>
      <c r="D66" s="26">
        <v>0.18844081849823752</v>
      </c>
      <c r="E66" s="159"/>
    </row>
    <row r="67" spans="1:5" ht="20" customHeight="1" x14ac:dyDescent="0.2">
      <c r="A67" s="155"/>
      <c r="B67" s="152" t="s">
        <v>115</v>
      </c>
      <c r="C67" s="70">
        <v>206</v>
      </c>
      <c r="D67" s="26">
        <v>0.45669186600749329</v>
      </c>
      <c r="E67" s="159"/>
    </row>
    <row r="68" spans="1:5" ht="20" customHeight="1" x14ac:dyDescent="0.2">
      <c r="A68" s="155"/>
      <c r="B68" s="40" t="s">
        <v>119</v>
      </c>
      <c r="C68" s="156">
        <v>668</v>
      </c>
      <c r="D68" s="42">
        <v>1.4809231383155608</v>
      </c>
      <c r="E68" s="159"/>
    </row>
    <row r="69" spans="1:5" ht="20" customHeight="1" x14ac:dyDescent="0.2">
      <c r="A69" s="155"/>
      <c r="B69" s="152" t="s">
        <v>136</v>
      </c>
      <c r="C69" s="70">
        <v>29</v>
      </c>
      <c r="D69" s="26">
        <v>6.4291573369986921E-2</v>
      </c>
      <c r="E69" s="159"/>
    </row>
    <row r="70" spans="1:5" ht="20" customHeight="1" x14ac:dyDescent="0.2">
      <c r="A70" s="155"/>
      <c r="B70" s="152" t="s">
        <v>123</v>
      </c>
      <c r="C70" s="70">
        <v>1</v>
      </c>
      <c r="D70" s="26">
        <v>2.216950805861618E-3</v>
      </c>
      <c r="E70" s="159"/>
    </row>
    <row r="71" spans="1:5" ht="20" customHeight="1" x14ac:dyDescent="0.2">
      <c r="A71" s="155"/>
      <c r="B71" s="152" t="s">
        <v>112</v>
      </c>
      <c r="C71" s="70">
        <v>116</v>
      </c>
      <c r="D71" s="26">
        <v>0.25716629347994768</v>
      </c>
      <c r="E71" s="159"/>
    </row>
    <row r="72" spans="1:5" ht="20" customHeight="1" x14ac:dyDescent="0.2">
      <c r="A72" s="155"/>
      <c r="B72" s="152" t="s">
        <v>124</v>
      </c>
      <c r="C72" s="70">
        <v>52</v>
      </c>
      <c r="D72" s="26">
        <v>0.11528144190480413</v>
      </c>
      <c r="E72" s="159"/>
    </row>
    <row r="73" spans="1:5" ht="20" customHeight="1" x14ac:dyDescent="0.2">
      <c r="A73" s="155"/>
      <c r="B73" s="152" t="s">
        <v>126</v>
      </c>
      <c r="C73" s="70">
        <v>3</v>
      </c>
      <c r="D73" s="26">
        <v>6.6508524175848543E-3</v>
      </c>
      <c r="E73" s="159"/>
    </row>
    <row r="74" spans="1:5" ht="20" customHeight="1" x14ac:dyDescent="0.2">
      <c r="A74" s="155"/>
      <c r="B74" s="152" t="s">
        <v>113</v>
      </c>
      <c r="C74" s="70">
        <v>301</v>
      </c>
      <c r="D74" s="26">
        <v>0.66730219256434697</v>
      </c>
      <c r="E74" s="159"/>
    </row>
    <row r="75" spans="1:5" ht="20" customHeight="1" x14ac:dyDescent="0.2">
      <c r="A75" s="155"/>
      <c r="B75" s="152" t="s">
        <v>114</v>
      </c>
      <c r="C75" s="70">
        <v>12</v>
      </c>
      <c r="D75" s="26">
        <v>2.6603409670339417E-2</v>
      </c>
      <c r="E75" s="159"/>
    </row>
    <row r="76" spans="1:5" ht="20" customHeight="1" x14ac:dyDescent="0.2">
      <c r="A76" s="155"/>
      <c r="B76" s="152" t="s">
        <v>128</v>
      </c>
      <c r="C76" s="70">
        <v>13</v>
      </c>
      <c r="D76" s="26">
        <v>2.8820360476201033E-2</v>
      </c>
      <c r="E76" s="159"/>
    </row>
    <row r="77" spans="1:5" ht="20" customHeight="1" x14ac:dyDescent="0.2">
      <c r="A77" s="155"/>
      <c r="B77" s="152" t="s">
        <v>116</v>
      </c>
      <c r="C77" s="70">
        <v>36</v>
      </c>
      <c r="D77" s="26">
        <v>7.9810229011018252E-2</v>
      </c>
      <c r="E77" s="159"/>
    </row>
    <row r="78" spans="1:5" ht="20" customHeight="1" x14ac:dyDescent="0.2">
      <c r="A78" s="155"/>
      <c r="B78" s="152" t="s">
        <v>129</v>
      </c>
      <c r="C78" s="70">
        <v>3</v>
      </c>
      <c r="D78" s="26">
        <v>6.6508524175848543E-3</v>
      </c>
      <c r="E78" s="159"/>
    </row>
    <row r="79" spans="1:5" ht="20" customHeight="1" x14ac:dyDescent="0.2">
      <c r="A79" s="155"/>
      <c r="B79" s="152" t="s">
        <v>131</v>
      </c>
      <c r="C79" s="70">
        <v>12</v>
      </c>
      <c r="D79" s="26">
        <v>2.6603409670339417E-2</v>
      </c>
      <c r="E79" s="159"/>
    </row>
    <row r="80" spans="1:5" ht="20" customHeight="1" x14ac:dyDescent="0.2">
      <c r="A80" s="155"/>
      <c r="B80" s="152" t="s">
        <v>140</v>
      </c>
      <c r="C80" s="70">
        <v>40</v>
      </c>
      <c r="D80" s="26">
        <v>8.8678032234464715E-2</v>
      </c>
      <c r="E80" s="159"/>
    </row>
    <row r="81" spans="1:5" ht="20" customHeight="1" x14ac:dyDescent="0.2">
      <c r="A81" s="155"/>
      <c r="B81" s="152" t="s">
        <v>134</v>
      </c>
      <c r="C81" s="70">
        <v>1</v>
      </c>
      <c r="D81" s="26">
        <v>2.216950805861618E-3</v>
      </c>
      <c r="E81" s="159"/>
    </row>
    <row r="82" spans="1:5" ht="20" customHeight="1" x14ac:dyDescent="0.2">
      <c r="A82" s="155"/>
      <c r="B82" s="152" t="s">
        <v>141</v>
      </c>
      <c r="C82" s="70">
        <v>13</v>
      </c>
      <c r="D82" s="26">
        <v>2.8820360476201033E-2</v>
      </c>
      <c r="E82" s="159"/>
    </row>
    <row r="83" spans="1:5" ht="20" customHeight="1" x14ac:dyDescent="0.2">
      <c r="A83" s="155"/>
      <c r="B83" s="152" t="s">
        <v>118</v>
      </c>
      <c r="C83" s="70">
        <v>36</v>
      </c>
      <c r="D83" s="26">
        <v>7.9810229011018252E-2</v>
      </c>
      <c r="E83" s="159"/>
    </row>
    <row r="84" spans="1:5" ht="20" customHeight="1" x14ac:dyDescent="0.2">
      <c r="A84" s="155"/>
      <c r="B84" s="158" t="s">
        <v>358</v>
      </c>
      <c r="C84" s="156">
        <v>655</v>
      </c>
      <c r="D84" s="42">
        <v>1.4521027778393596</v>
      </c>
      <c r="E84" s="159"/>
    </row>
    <row r="85" spans="1:5" ht="20" customHeight="1" x14ac:dyDescent="0.2">
      <c r="A85" s="155"/>
      <c r="B85" s="152" t="s">
        <v>112</v>
      </c>
      <c r="C85" s="70">
        <v>118</v>
      </c>
      <c r="D85" s="26">
        <v>0.26160019509167093</v>
      </c>
      <c r="E85" s="159"/>
    </row>
    <row r="86" spans="1:5" ht="20" customHeight="1" x14ac:dyDescent="0.2">
      <c r="A86" s="155"/>
      <c r="B86" s="152" t="s">
        <v>126</v>
      </c>
      <c r="C86" s="70">
        <v>113</v>
      </c>
      <c r="D86" s="26">
        <v>0.25051544106236284</v>
      </c>
      <c r="E86" s="159"/>
    </row>
    <row r="87" spans="1:5" ht="20" customHeight="1" x14ac:dyDescent="0.2">
      <c r="A87" s="155"/>
      <c r="B87" s="152" t="s">
        <v>114</v>
      </c>
      <c r="C87" s="70">
        <v>68</v>
      </c>
      <c r="D87" s="26">
        <v>0.15075265479859004</v>
      </c>
      <c r="E87" s="159"/>
    </row>
    <row r="88" spans="1:5" ht="20" customHeight="1" x14ac:dyDescent="0.2">
      <c r="A88" s="155"/>
      <c r="B88" s="152" t="s">
        <v>128</v>
      </c>
      <c r="C88" s="70">
        <v>56</v>
      </c>
      <c r="D88" s="26">
        <v>0.1241492451282506</v>
      </c>
      <c r="E88" s="159"/>
    </row>
    <row r="89" spans="1:5" ht="20" customHeight="1" x14ac:dyDescent="0.2">
      <c r="A89" s="155"/>
      <c r="B89" s="152" t="s">
        <v>359</v>
      </c>
      <c r="C89" s="70">
        <v>54</v>
      </c>
      <c r="D89" s="26">
        <v>0.11971534351652736</v>
      </c>
      <c r="E89" s="159"/>
    </row>
    <row r="90" spans="1:5" ht="20" customHeight="1" x14ac:dyDescent="0.2">
      <c r="A90" s="155"/>
      <c r="B90" s="152" t="s">
        <v>117</v>
      </c>
      <c r="C90" s="70">
        <v>143</v>
      </c>
      <c r="D90" s="26">
        <v>0.31702396523821136</v>
      </c>
      <c r="E90" s="159"/>
    </row>
    <row r="91" spans="1:5" ht="20" customHeight="1" x14ac:dyDescent="0.2">
      <c r="A91" s="155"/>
      <c r="B91" s="152" t="s">
        <v>139</v>
      </c>
      <c r="C91" s="70">
        <v>35</v>
      </c>
      <c r="D91" s="26">
        <v>7.7593278205156629E-2</v>
      </c>
      <c r="E91" s="159"/>
    </row>
    <row r="92" spans="1:5" ht="20" customHeight="1" x14ac:dyDescent="0.2">
      <c r="A92" s="155"/>
      <c r="B92" s="152" t="s">
        <v>134</v>
      </c>
      <c r="C92" s="70">
        <v>68</v>
      </c>
      <c r="D92" s="26">
        <v>0.15075265479859004</v>
      </c>
      <c r="E92" s="159"/>
    </row>
    <row r="93" spans="1:5" ht="20" customHeight="1" x14ac:dyDescent="0.2">
      <c r="A93" s="155"/>
      <c r="B93" s="40" t="s">
        <v>145</v>
      </c>
      <c r="C93" s="156">
        <v>653</v>
      </c>
      <c r="D93" s="42">
        <v>1.4476688762276364</v>
      </c>
      <c r="E93" s="159"/>
    </row>
    <row r="94" spans="1:5" ht="20" customHeight="1" x14ac:dyDescent="0.2">
      <c r="A94" s="155"/>
      <c r="B94" s="152" t="s">
        <v>126</v>
      </c>
      <c r="C94" s="70">
        <v>57</v>
      </c>
      <c r="D94" s="26">
        <v>0.12636619593411222</v>
      </c>
      <c r="E94" s="159"/>
    </row>
    <row r="95" spans="1:5" ht="20" customHeight="1" x14ac:dyDescent="0.2">
      <c r="A95" s="155"/>
      <c r="B95" s="152" t="s">
        <v>114</v>
      </c>
      <c r="C95" s="70">
        <v>91</v>
      </c>
      <c r="D95" s="26">
        <v>0.20174252333340723</v>
      </c>
      <c r="E95" s="159"/>
    </row>
    <row r="96" spans="1:5" ht="20" customHeight="1" x14ac:dyDescent="0.2">
      <c r="A96" s="155"/>
      <c r="B96" s="152" t="s">
        <v>131</v>
      </c>
      <c r="C96" s="70">
        <v>64</v>
      </c>
      <c r="D96" s="26">
        <v>0.14188485157514355</v>
      </c>
      <c r="E96" s="159"/>
    </row>
    <row r="97" spans="1:5" ht="20" customHeight="1" x14ac:dyDescent="0.2">
      <c r="A97" s="155"/>
      <c r="B97" s="152" t="s">
        <v>132</v>
      </c>
      <c r="C97" s="70">
        <v>300</v>
      </c>
      <c r="D97" s="26">
        <v>0.66508524175848538</v>
      </c>
      <c r="E97" s="159"/>
    </row>
    <row r="98" spans="1:5" ht="20" customHeight="1" x14ac:dyDescent="0.2">
      <c r="A98" s="155"/>
      <c r="B98" s="152" t="s">
        <v>134</v>
      </c>
      <c r="C98" s="70">
        <v>141</v>
      </c>
      <c r="D98" s="26">
        <v>0.31259006362648811</v>
      </c>
      <c r="E98" s="159"/>
    </row>
    <row r="99" spans="1:5" ht="20" customHeight="1" x14ac:dyDescent="0.2">
      <c r="A99" s="155"/>
      <c r="B99" s="40" t="s">
        <v>119</v>
      </c>
      <c r="C99" s="156">
        <v>305</v>
      </c>
      <c r="D99" s="42">
        <v>0.67616999578779347</v>
      </c>
      <c r="E99" s="159"/>
    </row>
    <row r="100" spans="1:5" ht="20" customHeight="1" x14ac:dyDescent="0.2">
      <c r="A100" s="155"/>
      <c r="B100" s="152" t="s">
        <v>360</v>
      </c>
      <c r="C100" s="70">
        <v>59</v>
      </c>
      <c r="D100" s="26">
        <v>0.13080009754583546</v>
      </c>
      <c r="E100" s="159"/>
    </row>
    <row r="101" spans="1:5" ht="20" customHeight="1" x14ac:dyDescent="0.2">
      <c r="A101" s="155"/>
      <c r="B101" s="152" t="s">
        <v>112</v>
      </c>
      <c r="C101" s="70">
        <v>37</v>
      </c>
      <c r="D101" s="26">
        <v>8.2027179816879861E-2</v>
      </c>
      <c r="E101" s="159"/>
    </row>
    <row r="102" spans="1:5" ht="20" customHeight="1" x14ac:dyDescent="0.2">
      <c r="A102" s="155"/>
      <c r="B102" s="152" t="s">
        <v>126</v>
      </c>
      <c r="C102" s="70">
        <v>175</v>
      </c>
      <c r="D102" s="26">
        <v>0.38796639102578317</v>
      </c>
      <c r="E102" s="159"/>
    </row>
    <row r="103" spans="1:5" ht="20" customHeight="1" x14ac:dyDescent="0.2">
      <c r="A103" s="155"/>
      <c r="B103" s="152" t="s">
        <v>359</v>
      </c>
      <c r="C103" s="70">
        <v>34</v>
      </c>
      <c r="D103" s="26">
        <v>7.5376327399295021E-2</v>
      </c>
      <c r="E103" s="159"/>
    </row>
    <row r="104" spans="1:5" ht="20" customHeight="1" x14ac:dyDescent="0.2">
      <c r="A104" s="155"/>
      <c r="B104" s="40" t="s">
        <v>147</v>
      </c>
      <c r="C104" s="156">
        <v>257</v>
      </c>
      <c r="D104" s="42">
        <v>0.5697563571064358</v>
      </c>
      <c r="E104" s="159"/>
    </row>
    <row r="105" spans="1:5" ht="20" customHeight="1" x14ac:dyDescent="0.2">
      <c r="A105" s="155"/>
      <c r="B105" s="152" t="s">
        <v>113</v>
      </c>
      <c r="C105" s="70">
        <v>257</v>
      </c>
      <c r="D105" s="26">
        <v>0.5697563571064358</v>
      </c>
      <c r="E105" s="159"/>
    </row>
    <row r="106" spans="1:5" ht="20" customHeight="1" x14ac:dyDescent="0.2">
      <c r="A106" s="155"/>
      <c r="B106" s="40" t="s">
        <v>148</v>
      </c>
      <c r="C106" s="156">
        <v>225</v>
      </c>
      <c r="D106" s="42">
        <v>0.49881393131886409</v>
      </c>
      <c r="E106" s="159"/>
    </row>
    <row r="107" spans="1:5" ht="20" customHeight="1" x14ac:dyDescent="0.2">
      <c r="A107" s="155"/>
      <c r="B107" s="152" t="s">
        <v>113</v>
      </c>
      <c r="C107" s="70">
        <v>225</v>
      </c>
      <c r="D107" s="26">
        <v>0.49881393131886409</v>
      </c>
      <c r="E107" s="159"/>
    </row>
    <row r="108" spans="1:5" ht="20" customHeight="1" x14ac:dyDescent="0.2">
      <c r="A108" s="155"/>
      <c r="B108" s="40" t="s">
        <v>119</v>
      </c>
      <c r="C108" s="156">
        <v>60</v>
      </c>
      <c r="D108" s="42">
        <v>0.13301704835169706</v>
      </c>
      <c r="E108" s="159"/>
    </row>
    <row r="109" spans="1:5" ht="20" customHeight="1" x14ac:dyDescent="0.2">
      <c r="A109" s="155"/>
      <c r="B109" s="152" t="s">
        <v>129</v>
      </c>
      <c r="C109" s="70">
        <v>60</v>
      </c>
      <c r="D109" s="26">
        <v>0.13301704835169706</v>
      </c>
      <c r="E109" s="159"/>
    </row>
    <row r="110" spans="1:5" ht="20" customHeight="1" x14ac:dyDescent="0.2">
      <c r="A110" s="155"/>
      <c r="B110" s="40" t="s">
        <v>361</v>
      </c>
      <c r="C110" s="156">
        <v>8</v>
      </c>
      <c r="D110" s="42">
        <v>1.7735606446892944E-2</v>
      </c>
      <c r="E110" s="159"/>
    </row>
    <row r="111" spans="1:5" ht="20" customHeight="1" x14ac:dyDescent="0.2">
      <c r="A111" s="155"/>
      <c r="B111" s="152" t="s">
        <v>362</v>
      </c>
      <c r="C111" s="70">
        <v>7</v>
      </c>
      <c r="D111" s="26">
        <v>1.5518655641031324E-2</v>
      </c>
      <c r="E111" s="159"/>
    </row>
    <row r="112" spans="1:5" ht="20" customHeight="1" x14ac:dyDescent="0.2">
      <c r="A112" s="155"/>
      <c r="B112" s="152" t="s">
        <v>123</v>
      </c>
      <c r="C112" s="70">
        <v>1</v>
      </c>
      <c r="D112" s="26">
        <v>2.216950805861618E-3</v>
      </c>
      <c r="E112" s="159"/>
    </row>
    <row r="113" spans="1:5" ht="20" customHeight="1" x14ac:dyDescent="0.2">
      <c r="A113" s="155"/>
      <c r="B113" s="74" t="s">
        <v>89</v>
      </c>
      <c r="C113" s="75">
        <v>45107</v>
      </c>
      <c r="D113" s="160">
        <v>100</v>
      </c>
      <c r="E113" s="159"/>
    </row>
    <row r="114" spans="1:5" x14ac:dyDescent="0.2"/>
  </sheetData>
  <sheetProtection algorithmName="SHA-512" hashValue="U1iqZHq/EnB8lVCdwIYA0TvzJdM7Rv9mgIzZ9ANklQZ7V0ZHTtL0XNzp/q2kImoNw3m5Oc0Wzudk05y8VkNeiw==" saltValue="kf2PZx46iG5IWDxwFfD8Lg==" spinCount="100000" sheet="1" formatCells="0" formatColumns="0" formatRows="0" insertColumns="0" insertRows="0" insertHyperlinks="0" deleteColumns="0" deleteRows="0" sort="0" autoFilter="0" pivotTables="0"/>
  <mergeCells count="6">
    <mergeCell ref="B1:E1"/>
    <mergeCell ref="E3:E6"/>
    <mergeCell ref="B3:B6"/>
    <mergeCell ref="C3:D3"/>
    <mergeCell ref="C4:D4"/>
    <mergeCell ref="C5:D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C376C-0175-C44B-9E45-E966DC539160}">
  <dimension ref="A1:E114"/>
  <sheetViews>
    <sheetView showGridLines="0" workbookViewId="0"/>
  </sheetViews>
  <sheetFormatPr baseColWidth="10" defaultColWidth="0" defaultRowHeight="16" zeroHeight="1" x14ac:dyDescent="0.2"/>
  <cols>
    <col min="1" max="1" width="5.83203125" customWidth="1"/>
    <col min="2" max="2" width="80.83203125" customWidth="1"/>
    <col min="3" max="4" width="20.83203125" customWidth="1"/>
    <col min="5" max="5" width="75.83203125" customWidth="1"/>
    <col min="6" max="16384" width="10.83203125" hidden="1"/>
  </cols>
  <sheetData>
    <row r="1" spans="1:5" ht="100" customHeight="1" x14ac:dyDescent="0.2">
      <c r="A1" s="17"/>
      <c r="B1" s="222" t="s">
        <v>351</v>
      </c>
      <c r="C1" s="222"/>
      <c r="D1" s="222"/>
      <c r="E1" s="222"/>
    </row>
    <row r="2" spans="1:5" ht="20" customHeight="1" x14ac:dyDescent="0.2">
      <c r="A2" s="147"/>
      <c r="B2" s="53"/>
      <c r="C2" s="53"/>
      <c r="D2" s="53"/>
      <c r="E2" s="4"/>
    </row>
    <row r="3" spans="1:5" ht="50" customHeight="1" x14ac:dyDescent="0.2">
      <c r="A3" s="4"/>
      <c r="B3" s="223" t="s">
        <v>99</v>
      </c>
      <c r="C3" s="235" t="s">
        <v>2</v>
      </c>
      <c r="D3" s="236"/>
      <c r="E3" s="233"/>
    </row>
    <row r="4" spans="1:5" ht="25" customHeight="1" x14ac:dyDescent="0.2">
      <c r="A4" s="4"/>
      <c r="B4" s="223"/>
      <c r="C4" s="223" t="s">
        <v>94</v>
      </c>
      <c r="D4" s="223"/>
      <c r="E4" s="233"/>
    </row>
    <row r="5" spans="1:5" ht="25" customHeight="1" x14ac:dyDescent="0.2">
      <c r="A5" s="4"/>
      <c r="B5" s="223"/>
      <c r="C5" s="223" t="s">
        <v>352</v>
      </c>
      <c r="D5" s="223"/>
      <c r="E5" s="233"/>
    </row>
    <row r="6" spans="1:5" ht="25" customHeight="1" x14ac:dyDescent="0.2">
      <c r="A6" s="4"/>
      <c r="B6" s="223"/>
      <c r="C6" s="22" t="s">
        <v>165</v>
      </c>
      <c r="D6" s="22" t="s">
        <v>6</v>
      </c>
      <c r="E6" s="233"/>
    </row>
    <row r="7" spans="1:5" ht="20" customHeight="1" x14ac:dyDescent="0.2">
      <c r="A7" s="4"/>
      <c r="B7" s="148" t="s">
        <v>135</v>
      </c>
      <c r="C7" s="149">
        <v>95</v>
      </c>
      <c r="D7" s="150">
        <v>27.325581395348834</v>
      </c>
      <c r="E7" s="151"/>
    </row>
    <row r="8" spans="1:5" ht="20" customHeight="1" x14ac:dyDescent="0.2">
      <c r="A8" s="4"/>
      <c r="B8" s="152" t="s">
        <v>122</v>
      </c>
      <c r="C8" s="128">
        <v>12</v>
      </c>
      <c r="D8" s="129">
        <v>3.4883720930232558</v>
      </c>
      <c r="E8" s="153"/>
    </row>
    <row r="9" spans="1:5" ht="20" customHeight="1" x14ac:dyDescent="0.2">
      <c r="A9" s="4"/>
      <c r="B9" s="152" t="s">
        <v>136</v>
      </c>
      <c r="C9" s="128">
        <v>1</v>
      </c>
      <c r="D9" s="129">
        <v>0.29069767441860467</v>
      </c>
      <c r="E9" s="153"/>
    </row>
    <row r="10" spans="1:5" ht="20" customHeight="1" x14ac:dyDescent="0.2">
      <c r="A10" s="4"/>
      <c r="B10" s="152" t="s">
        <v>123</v>
      </c>
      <c r="C10" s="128">
        <v>23</v>
      </c>
      <c r="D10" s="129">
        <v>6.395348837209303</v>
      </c>
      <c r="E10" s="153"/>
    </row>
    <row r="11" spans="1:5" ht="20" customHeight="1" x14ac:dyDescent="0.2">
      <c r="A11" s="4"/>
      <c r="B11" s="152" t="s">
        <v>112</v>
      </c>
      <c r="C11" s="128">
        <v>8</v>
      </c>
      <c r="D11" s="129">
        <v>2.3255813953488373</v>
      </c>
      <c r="E11" s="153"/>
    </row>
    <row r="12" spans="1:5" ht="20" customHeight="1" x14ac:dyDescent="0.2">
      <c r="A12" s="4"/>
      <c r="B12" s="152" t="s">
        <v>124</v>
      </c>
      <c r="C12" s="128">
        <v>3</v>
      </c>
      <c r="D12" s="129">
        <v>0.87209302325581395</v>
      </c>
      <c r="E12" s="153"/>
    </row>
    <row r="13" spans="1:5" ht="20" customHeight="1" x14ac:dyDescent="0.2">
      <c r="A13" s="4"/>
      <c r="B13" s="152" t="s">
        <v>125</v>
      </c>
      <c r="C13" s="128">
        <v>4</v>
      </c>
      <c r="D13" s="129">
        <v>1.1627906976744187</v>
      </c>
      <c r="E13" s="153"/>
    </row>
    <row r="14" spans="1:5" ht="20" customHeight="1" x14ac:dyDescent="0.2">
      <c r="A14" s="4"/>
      <c r="B14" s="152" t="s">
        <v>137</v>
      </c>
      <c r="C14" s="128">
        <v>3</v>
      </c>
      <c r="D14" s="129">
        <v>0.87209302325581395</v>
      </c>
      <c r="E14" s="153"/>
    </row>
    <row r="15" spans="1:5" ht="20" customHeight="1" x14ac:dyDescent="0.2">
      <c r="A15" s="4"/>
      <c r="B15" s="152" t="s">
        <v>113</v>
      </c>
      <c r="C15" s="128">
        <v>1</v>
      </c>
      <c r="D15" s="129">
        <v>0.29069767441860467</v>
      </c>
      <c r="E15" s="153"/>
    </row>
    <row r="16" spans="1:5" ht="20" customHeight="1" x14ac:dyDescent="0.2">
      <c r="A16" s="4"/>
      <c r="B16" s="152" t="s">
        <v>114</v>
      </c>
      <c r="C16" s="128">
        <v>3</v>
      </c>
      <c r="D16" s="129">
        <v>0.87209302325581395</v>
      </c>
      <c r="E16" s="153"/>
    </row>
    <row r="17" spans="1:5" ht="20" customHeight="1" x14ac:dyDescent="0.2">
      <c r="A17" s="4"/>
      <c r="B17" s="152" t="s">
        <v>127</v>
      </c>
      <c r="C17" s="128">
        <v>1</v>
      </c>
      <c r="D17" s="129">
        <v>0.29069767441860467</v>
      </c>
      <c r="E17" s="151"/>
    </row>
    <row r="18" spans="1:5" ht="20" customHeight="1" x14ac:dyDescent="0.2">
      <c r="A18" s="4"/>
      <c r="B18" s="152" t="s">
        <v>128</v>
      </c>
      <c r="C18" s="128">
        <v>1</v>
      </c>
      <c r="D18" s="129">
        <v>0.29069767441860467</v>
      </c>
      <c r="E18" s="153"/>
    </row>
    <row r="19" spans="1:5" ht="20" customHeight="1" x14ac:dyDescent="0.2">
      <c r="A19" s="4"/>
      <c r="B19" s="152" t="s">
        <v>116</v>
      </c>
      <c r="C19" s="128">
        <v>2</v>
      </c>
      <c r="D19" s="129">
        <v>0.58139534883720934</v>
      </c>
      <c r="E19" s="153"/>
    </row>
    <row r="20" spans="1:5" ht="20" customHeight="1" x14ac:dyDescent="0.2">
      <c r="A20" s="4"/>
      <c r="B20" s="152" t="s">
        <v>129</v>
      </c>
      <c r="C20" s="128">
        <v>4</v>
      </c>
      <c r="D20" s="129">
        <v>1.1627906976744187</v>
      </c>
      <c r="E20" s="153"/>
    </row>
    <row r="21" spans="1:5" ht="20" customHeight="1" x14ac:dyDescent="0.2">
      <c r="A21" s="4"/>
      <c r="B21" s="152" t="s">
        <v>140</v>
      </c>
      <c r="C21" s="128">
        <v>3</v>
      </c>
      <c r="D21" s="129">
        <v>0.87209302325581395</v>
      </c>
      <c r="E21" s="153"/>
    </row>
    <row r="22" spans="1:5" ht="20" customHeight="1" x14ac:dyDescent="0.2">
      <c r="A22" s="4"/>
      <c r="B22" s="152" t="s">
        <v>132</v>
      </c>
      <c r="C22" s="128">
        <v>3</v>
      </c>
      <c r="D22" s="129">
        <v>0.87209302325581395</v>
      </c>
      <c r="E22" s="153"/>
    </row>
    <row r="23" spans="1:5" ht="20" customHeight="1" x14ac:dyDescent="0.2">
      <c r="A23" s="4"/>
      <c r="B23" s="152" t="s">
        <v>139</v>
      </c>
      <c r="C23" s="128">
        <v>1</v>
      </c>
      <c r="D23" s="129">
        <v>0.29069767441860467</v>
      </c>
      <c r="E23" s="151"/>
    </row>
    <row r="24" spans="1:5" ht="20" customHeight="1" x14ac:dyDescent="0.2">
      <c r="A24" s="4"/>
      <c r="B24" s="152" t="s">
        <v>133</v>
      </c>
      <c r="C24" s="128">
        <v>1</v>
      </c>
      <c r="D24" s="129">
        <v>0.29069767441860467</v>
      </c>
      <c r="E24" s="153"/>
    </row>
    <row r="25" spans="1:5" ht="20" customHeight="1" x14ac:dyDescent="0.2">
      <c r="A25" s="4"/>
      <c r="B25" s="152" t="s">
        <v>138</v>
      </c>
      <c r="C25" s="128">
        <v>2</v>
      </c>
      <c r="D25" s="129">
        <v>0.58139534883720934</v>
      </c>
      <c r="E25" s="153"/>
    </row>
    <row r="26" spans="1:5" ht="20" customHeight="1" x14ac:dyDescent="0.2">
      <c r="A26" s="4"/>
      <c r="B26" s="152" t="s">
        <v>134</v>
      </c>
      <c r="C26" s="128">
        <v>7</v>
      </c>
      <c r="D26" s="129">
        <v>2.0348837209302326</v>
      </c>
      <c r="E26" s="153"/>
    </row>
    <row r="27" spans="1:5" ht="20" customHeight="1" x14ac:dyDescent="0.2">
      <c r="A27" s="4"/>
      <c r="B27" s="152" t="s">
        <v>118</v>
      </c>
      <c r="C27" s="128">
        <v>9</v>
      </c>
      <c r="D27" s="129">
        <v>2.6162790697674421</v>
      </c>
      <c r="E27" s="153"/>
    </row>
    <row r="28" spans="1:5" ht="20" customHeight="1" x14ac:dyDescent="0.2">
      <c r="A28" s="4"/>
      <c r="B28" s="152" t="s">
        <v>141</v>
      </c>
      <c r="C28" s="128">
        <v>3</v>
      </c>
      <c r="D28" s="129">
        <v>0.87209302325581395</v>
      </c>
      <c r="E28" s="153"/>
    </row>
    <row r="29" spans="1:5" ht="20" customHeight="1" x14ac:dyDescent="0.2">
      <c r="A29" s="4"/>
      <c r="B29" s="148" t="s">
        <v>121</v>
      </c>
      <c r="C29" s="149">
        <v>91</v>
      </c>
      <c r="D29" s="150">
        <v>26.453488372093027</v>
      </c>
      <c r="E29" s="153"/>
    </row>
    <row r="30" spans="1:5" ht="20" customHeight="1" x14ac:dyDescent="0.2">
      <c r="A30" s="4"/>
      <c r="B30" s="152" t="s">
        <v>122</v>
      </c>
      <c r="C30" s="128">
        <v>1</v>
      </c>
      <c r="D30" s="129">
        <v>0.29069767441860467</v>
      </c>
      <c r="E30" s="153"/>
    </row>
    <row r="31" spans="1:5" ht="20" customHeight="1" x14ac:dyDescent="0.2">
      <c r="A31" s="4"/>
      <c r="B31" s="152" t="s">
        <v>123</v>
      </c>
      <c r="C31" s="128">
        <v>1</v>
      </c>
      <c r="D31" s="129">
        <v>0.29069767441860467</v>
      </c>
      <c r="E31" s="153"/>
    </row>
    <row r="32" spans="1:5" ht="20" customHeight="1" x14ac:dyDescent="0.2">
      <c r="A32" s="4"/>
      <c r="B32" s="152" t="s">
        <v>112</v>
      </c>
      <c r="C32" s="128">
        <v>5</v>
      </c>
      <c r="D32" s="129">
        <v>1.4534883720930232</v>
      </c>
      <c r="E32" s="151"/>
    </row>
    <row r="33" spans="1:5" ht="20" customHeight="1" x14ac:dyDescent="0.2">
      <c r="A33" s="4"/>
      <c r="B33" s="152" t="s">
        <v>124</v>
      </c>
      <c r="C33" s="128">
        <v>3</v>
      </c>
      <c r="D33" s="129">
        <v>0.87209302325581395</v>
      </c>
      <c r="E33" s="153"/>
    </row>
    <row r="34" spans="1:5" ht="20" customHeight="1" x14ac:dyDescent="0.2">
      <c r="A34" s="4"/>
      <c r="B34" s="152" t="s">
        <v>125</v>
      </c>
      <c r="C34" s="128">
        <v>1</v>
      </c>
      <c r="D34" s="129">
        <v>0.29069767441860467</v>
      </c>
      <c r="E34" s="153"/>
    </row>
    <row r="35" spans="1:5" ht="20" customHeight="1" x14ac:dyDescent="0.2">
      <c r="A35" s="4"/>
      <c r="B35" s="152" t="s">
        <v>126</v>
      </c>
      <c r="C35" s="128">
        <v>2</v>
      </c>
      <c r="D35" s="129">
        <v>0.58139534883720934</v>
      </c>
      <c r="E35" s="153"/>
    </row>
    <row r="36" spans="1:5" ht="20" customHeight="1" x14ac:dyDescent="0.2">
      <c r="A36" s="4"/>
      <c r="B36" s="152" t="s">
        <v>113</v>
      </c>
      <c r="C36" s="128">
        <v>10</v>
      </c>
      <c r="D36" s="129">
        <v>2.9069767441860463</v>
      </c>
      <c r="E36" s="153"/>
    </row>
    <row r="37" spans="1:5" ht="20" customHeight="1" x14ac:dyDescent="0.2">
      <c r="A37" s="4"/>
      <c r="B37" s="152" t="s">
        <v>114</v>
      </c>
      <c r="C37" s="128">
        <v>1</v>
      </c>
      <c r="D37" s="129">
        <v>0.29069767441860467</v>
      </c>
      <c r="E37" s="153"/>
    </row>
    <row r="38" spans="1:5" ht="20" customHeight="1" x14ac:dyDescent="0.2">
      <c r="A38" s="4"/>
      <c r="B38" s="152" t="s">
        <v>127</v>
      </c>
      <c r="C38" s="128">
        <v>14</v>
      </c>
      <c r="D38" s="129">
        <v>4.0697674418604652</v>
      </c>
      <c r="E38" s="153"/>
    </row>
    <row r="39" spans="1:5" ht="20" customHeight="1" x14ac:dyDescent="0.2">
      <c r="A39" s="4"/>
      <c r="B39" s="152" t="s">
        <v>128</v>
      </c>
      <c r="C39" s="128">
        <v>2</v>
      </c>
      <c r="D39" s="129">
        <v>0.58139534883720934</v>
      </c>
      <c r="E39" s="153"/>
    </row>
    <row r="40" spans="1:5" ht="20" customHeight="1" x14ac:dyDescent="0.2">
      <c r="A40" s="4"/>
      <c r="B40" s="152" t="s">
        <v>116</v>
      </c>
      <c r="C40" s="128">
        <v>3</v>
      </c>
      <c r="D40" s="129">
        <v>0.87209302325581395</v>
      </c>
      <c r="E40" s="153"/>
    </row>
    <row r="41" spans="1:5" ht="20" customHeight="1" x14ac:dyDescent="0.2">
      <c r="A41" s="4"/>
      <c r="B41" s="152" t="s">
        <v>129</v>
      </c>
      <c r="C41" s="128">
        <v>10</v>
      </c>
      <c r="D41" s="129">
        <v>2.9069767441860463</v>
      </c>
      <c r="E41" s="153"/>
    </row>
    <row r="42" spans="1:5" ht="20" customHeight="1" x14ac:dyDescent="0.2">
      <c r="A42" s="4"/>
      <c r="B42" s="152" t="s">
        <v>130</v>
      </c>
      <c r="C42" s="128">
        <v>3</v>
      </c>
      <c r="D42" s="129">
        <v>0.87209302325581395</v>
      </c>
      <c r="E42" s="153"/>
    </row>
    <row r="43" spans="1:5" ht="20" customHeight="1" x14ac:dyDescent="0.2">
      <c r="A43" s="4"/>
      <c r="B43" s="152" t="s">
        <v>131</v>
      </c>
      <c r="C43" s="128">
        <v>5</v>
      </c>
      <c r="D43" s="129">
        <v>1.4534883720930232</v>
      </c>
      <c r="E43" s="151"/>
    </row>
    <row r="44" spans="1:5" ht="20" customHeight="1" x14ac:dyDescent="0.2">
      <c r="A44" s="4"/>
      <c r="B44" s="152" t="s">
        <v>117</v>
      </c>
      <c r="C44" s="128">
        <v>12</v>
      </c>
      <c r="D44" s="129">
        <v>3.4883720930232558</v>
      </c>
      <c r="E44" s="153"/>
    </row>
    <row r="45" spans="1:5" ht="20" customHeight="1" x14ac:dyDescent="0.2">
      <c r="A45" s="4"/>
      <c r="B45" s="152" t="s">
        <v>132</v>
      </c>
      <c r="C45" s="128">
        <v>1</v>
      </c>
      <c r="D45" s="129">
        <v>0.29069767441860467</v>
      </c>
      <c r="E45" s="151"/>
    </row>
    <row r="46" spans="1:5" ht="20" customHeight="1" x14ac:dyDescent="0.2">
      <c r="A46" s="4"/>
      <c r="B46" s="152" t="s">
        <v>133</v>
      </c>
      <c r="C46" s="128">
        <v>1</v>
      </c>
      <c r="D46" s="129">
        <v>0.29069767441860467</v>
      </c>
      <c r="E46" s="153"/>
    </row>
    <row r="47" spans="1:5" ht="20" customHeight="1" x14ac:dyDescent="0.2">
      <c r="A47" s="4"/>
      <c r="B47" s="152" t="s">
        <v>134</v>
      </c>
      <c r="C47" s="128">
        <v>1</v>
      </c>
      <c r="D47" s="129">
        <v>0.29069767441860467</v>
      </c>
      <c r="E47" s="153"/>
    </row>
    <row r="48" spans="1:5" ht="20" customHeight="1" x14ac:dyDescent="0.2">
      <c r="A48" s="4"/>
      <c r="B48" s="152" t="s">
        <v>118</v>
      </c>
      <c r="C48" s="128">
        <v>15</v>
      </c>
      <c r="D48" s="129">
        <v>4.3604651162790695</v>
      </c>
      <c r="E48" s="153"/>
    </row>
    <row r="49" spans="1:5" ht="20" customHeight="1" x14ac:dyDescent="0.2">
      <c r="A49" s="4"/>
      <c r="B49" s="148" t="s">
        <v>119</v>
      </c>
      <c r="C49" s="149">
        <v>70</v>
      </c>
      <c r="D49" s="150">
        <v>20.058139534883722</v>
      </c>
      <c r="E49" s="153"/>
    </row>
    <row r="50" spans="1:5" ht="20" customHeight="1" x14ac:dyDescent="0.2">
      <c r="A50" s="4"/>
      <c r="B50" s="152" t="s">
        <v>136</v>
      </c>
      <c r="C50" s="128">
        <v>11</v>
      </c>
      <c r="D50" s="129">
        <v>3.1976744186046515</v>
      </c>
      <c r="E50" s="153"/>
    </row>
    <row r="51" spans="1:5" ht="20" customHeight="1" x14ac:dyDescent="0.2">
      <c r="A51" s="4"/>
      <c r="B51" s="152" t="s">
        <v>123</v>
      </c>
      <c r="C51" s="128">
        <v>1</v>
      </c>
      <c r="D51" s="129">
        <v>0.29069767441860467</v>
      </c>
      <c r="E51" s="153"/>
    </row>
    <row r="52" spans="1:5" ht="20" customHeight="1" x14ac:dyDescent="0.2">
      <c r="A52" s="4"/>
      <c r="B52" s="152" t="s">
        <v>112</v>
      </c>
      <c r="C52" s="128">
        <v>6</v>
      </c>
      <c r="D52" s="129">
        <v>1.7441860465116279</v>
      </c>
      <c r="E52" s="153"/>
    </row>
    <row r="53" spans="1:5" ht="20" customHeight="1" x14ac:dyDescent="0.2">
      <c r="A53" s="4"/>
      <c r="B53" s="152" t="s">
        <v>124</v>
      </c>
      <c r="C53" s="128">
        <v>3</v>
      </c>
      <c r="D53" s="129">
        <v>0.87209302325581395</v>
      </c>
      <c r="E53" s="153"/>
    </row>
    <row r="54" spans="1:5" ht="20" customHeight="1" x14ac:dyDescent="0.2">
      <c r="A54" s="4"/>
      <c r="B54" s="152" t="s">
        <v>126</v>
      </c>
      <c r="C54" s="128">
        <v>2</v>
      </c>
      <c r="D54" s="129">
        <v>0.58139534883720934</v>
      </c>
      <c r="E54" s="151"/>
    </row>
    <row r="55" spans="1:5" ht="20" customHeight="1" x14ac:dyDescent="0.2">
      <c r="A55" s="4"/>
      <c r="B55" s="152" t="s">
        <v>113</v>
      </c>
      <c r="C55" s="128">
        <v>26</v>
      </c>
      <c r="D55" s="129">
        <v>7.5581395348837201</v>
      </c>
      <c r="E55" s="153"/>
    </row>
    <row r="56" spans="1:5" ht="20" customHeight="1" x14ac:dyDescent="0.2">
      <c r="A56" s="4"/>
      <c r="B56" s="152" t="s">
        <v>114</v>
      </c>
      <c r="C56" s="128">
        <v>1</v>
      </c>
      <c r="D56" s="129">
        <v>0.29069767441860467</v>
      </c>
      <c r="E56" s="153"/>
    </row>
    <row r="57" spans="1:5" ht="20" customHeight="1" x14ac:dyDescent="0.2">
      <c r="A57" s="4"/>
      <c r="B57" s="152" t="s">
        <v>128</v>
      </c>
      <c r="C57" s="128">
        <v>3</v>
      </c>
      <c r="D57" s="129">
        <v>0.58139534883720934</v>
      </c>
      <c r="E57" s="153"/>
    </row>
    <row r="58" spans="1:5" ht="20" customHeight="1" x14ac:dyDescent="0.2">
      <c r="A58" s="4"/>
      <c r="B58" s="152" t="s">
        <v>116</v>
      </c>
      <c r="C58" s="128">
        <v>5</v>
      </c>
      <c r="D58" s="129">
        <v>1.4534883720930232</v>
      </c>
      <c r="E58" s="154"/>
    </row>
    <row r="59" spans="1:5" ht="20" customHeight="1" x14ac:dyDescent="0.2">
      <c r="A59" s="4"/>
      <c r="B59" s="152" t="s">
        <v>129</v>
      </c>
      <c r="C59" s="128">
        <v>1</v>
      </c>
      <c r="D59" s="129">
        <v>0.29069767441860467</v>
      </c>
    </row>
    <row r="60" spans="1:5" ht="20" customHeight="1" x14ac:dyDescent="0.2">
      <c r="A60" s="4"/>
      <c r="B60" s="152" t="s">
        <v>131</v>
      </c>
      <c r="C60" s="128">
        <v>4</v>
      </c>
      <c r="D60" s="129">
        <v>1.1627906976744187</v>
      </c>
    </row>
    <row r="61" spans="1:5" ht="20" customHeight="1" x14ac:dyDescent="0.2">
      <c r="A61" s="4"/>
      <c r="B61" s="152" t="s">
        <v>140</v>
      </c>
      <c r="C61" s="128">
        <v>1</v>
      </c>
      <c r="D61" s="129">
        <v>0.29069767441860467</v>
      </c>
    </row>
    <row r="62" spans="1:5" ht="20" customHeight="1" x14ac:dyDescent="0.2">
      <c r="A62" s="4"/>
      <c r="B62" s="152" t="s">
        <v>134</v>
      </c>
      <c r="C62" s="128">
        <v>1</v>
      </c>
      <c r="D62" s="129">
        <v>0.29069767441860467</v>
      </c>
    </row>
    <row r="63" spans="1:5" ht="20" customHeight="1" x14ac:dyDescent="0.2">
      <c r="A63" s="4"/>
      <c r="B63" s="152" t="s">
        <v>118</v>
      </c>
      <c r="C63" s="128">
        <v>3</v>
      </c>
      <c r="D63" s="129">
        <v>0.87209302325581395</v>
      </c>
    </row>
    <row r="64" spans="1:5" ht="20" customHeight="1" x14ac:dyDescent="0.2">
      <c r="A64" s="4"/>
      <c r="B64" s="152" t="s">
        <v>141</v>
      </c>
      <c r="C64" s="128">
        <v>2</v>
      </c>
      <c r="D64" s="129">
        <v>0.58139534883720934</v>
      </c>
    </row>
    <row r="65" spans="1:4" ht="20" customHeight="1" x14ac:dyDescent="0.2">
      <c r="A65" s="4"/>
      <c r="B65" s="148" t="s">
        <v>142</v>
      </c>
      <c r="C65" s="149">
        <v>41</v>
      </c>
      <c r="D65" s="150">
        <v>11.918604651162791</v>
      </c>
    </row>
    <row r="66" spans="1:4" ht="20" customHeight="1" x14ac:dyDescent="0.2">
      <c r="A66" s="4"/>
      <c r="B66" s="152" t="s">
        <v>122</v>
      </c>
      <c r="C66" s="128">
        <v>1</v>
      </c>
      <c r="D66" s="129">
        <v>0.29069767441860467</v>
      </c>
    </row>
    <row r="67" spans="1:4" ht="20" customHeight="1" x14ac:dyDescent="0.2">
      <c r="A67" s="4"/>
      <c r="B67" s="152" t="s">
        <v>136</v>
      </c>
      <c r="C67" s="128">
        <v>1</v>
      </c>
      <c r="D67" s="129">
        <v>0.29069767441860467</v>
      </c>
    </row>
    <row r="68" spans="1:4" ht="20" customHeight="1" x14ac:dyDescent="0.2">
      <c r="A68" s="4"/>
      <c r="B68" s="152" t="s">
        <v>112</v>
      </c>
      <c r="C68" s="128">
        <v>3</v>
      </c>
      <c r="D68" s="129">
        <v>0.87209302325581395</v>
      </c>
    </row>
    <row r="69" spans="1:4" ht="20" customHeight="1" x14ac:dyDescent="0.2">
      <c r="A69" s="4"/>
      <c r="B69" s="152" t="s">
        <v>124</v>
      </c>
      <c r="C69" s="128">
        <v>13</v>
      </c>
      <c r="D69" s="129">
        <v>3.7790697674418601</v>
      </c>
    </row>
    <row r="70" spans="1:4" ht="20" customHeight="1" x14ac:dyDescent="0.2">
      <c r="A70" s="4"/>
      <c r="B70" s="152" t="s">
        <v>113</v>
      </c>
      <c r="C70" s="128">
        <v>12</v>
      </c>
      <c r="D70" s="129">
        <v>3.4883720930232558</v>
      </c>
    </row>
    <row r="71" spans="1:4" ht="20" customHeight="1" x14ac:dyDescent="0.2">
      <c r="A71" s="4"/>
      <c r="B71" s="152" t="s">
        <v>129</v>
      </c>
      <c r="C71" s="128">
        <v>1</v>
      </c>
      <c r="D71" s="129">
        <v>0.29069767441860467</v>
      </c>
    </row>
    <row r="72" spans="1:4" ht="20" customHeight="1" x14ac:dyDescent="0.2">
      <c r="A72" s="4"/>
      <c r="B72" s="152" t="s">
        <v>131</v>
      </c>
      <c r="C72" s="128">
        <v>8</v>
      </c>
      <c r="D72" s="129">
        <v>2.3255813953488373</v>
      </c>
    </row>
    <row r="73" spans="1:4" ht="20" customHeight="1" x14ac:dyDescent="0.2">
      <c r="A73" s="4"/>
      <c r="B73" s="152" t="s">
        <v>117</v>
      </c>
      <c r="C73" s="128">
        <v>1</v>
      </c>
      <c r="D73" s="129">
        <v>0.29069767441860467</v>
      </c>
    </row>
    <row r="74" spans="1:4" ht="20" customHeight="1" x14ac:dyDescent="0.2">
      <c r="A74" s="4"/>
      <c r="B74" s="152" t="s">
        <v>118</v>
      </c>
      <c r="C74" s="128">
        <v>1</v>
      </c>
      <c r="D74" s="129">
        <v>0.29069767441860467</v>
      </c>
    </row>
    <row r="75" spans="1:4" ht="20" customHeight="1" x14ac:dyDescent="0.2">
      <c r="A75" s="4"/>
      <c r="B75" s="148" t="s">
        <v>110</v>
      </c>
      <c r="C75" s="149">
        <v>20</v>
      </c>
      <c r="D75" s="150">
        <v>5.8139534883720927</v>
      </c>
    </row>
    <row r="76" spans="1:4" ht="20" customHeight="1" x14ac:dyDescent="0.2">
      <c r="A76" s="4"/>
      <c r="B76" s="152" t="s">
        <v>111</v>
      </c>
      <c r="C76" s="128">
        <v>10</v>
      </c>
      <c r="D76" s="129">
        <v>2.9069767441860463</v>
      </c>
    </row>
    <row r="77" spans="1:4" ht="20" customHeight="1" x14ac:dyDescent="0.2">
      <c r="A77" s="4"/>
      <c r="B77" s="152" t="s">
        <v>112</v>
      </c>
      <c r="C77" s="128">
        <v>1</v>
      </c>
      <c r="D77" s="129">
        <v>0.29069767441860467</v>
      </c>
    </row>
    <row r="78" spans="1:4" ht="20" customHeight="1" x14ac:dyDescent="0.2">
      <c r="A78" s="4"/>
      <c r="B78" s="152" t="s">
        <v>113</v>
      </c>
      <c r="C78" s="128">
        <v>2</v>
      </c>
      <c r="D78" s="129">
        <v>0.58139534883720934</v>
      </c>
    </row>
    <row r="79" spans="1:4" ht="20" customHeight="1" x14ac:dyDescent="0.2">
      <c r="A79" s="4"/>
      <c r="B79" s="152" t="s">
        <v>114</v>
      </c>
      <c r="C79" s="128">
        <v>1</v>
      </c>
      <c r="D79" s="129">
        <v>0.29069767441860467</v>
      </c>
    </row>
    <row r="80" spans="1:4" ht="20" customHeight="1" x14ac:dyDescent="0.2">
      <c r="A80" s="4"/>
      <c r="B80" s="152" t="s">
        <v>115</v>
      </c>
      <c r="C80" s="128">
        <v>2</v>
      </c>
      <c r="D80" s="129">
        <v>0.58139534883720934</v>
      </c>
    </row>
    <row r="81" spans="1:4" ht="20" customHeight="1" x14ac:dyDescent="0.2">
      <c r="A81" s="4"/>
      <c r="B81" s="152" t="s">
        <v>116</v>
      </c>
      <c r="C81" s="128">
        <v>1</v>
      </c>
      <c r="D81" s="129">
        <v>0.29069767441860467</v>
      </c>
    </row>
    <row r="82" spans="1:4" ht="20" customHeight="1" x14ac:dyDescent="0.2">
      <c r="A82" s="4"/>
      <c r="B82" s="152" t="s">
        <v>117</v>
      </c>
      <c r="C82" s="128">
        <v>2</v>
      </c>
      <c r="D82" s="129">
        <v>0.58139534883720934</v>
      </c>
    </row>
    <row r="83" spans="1:4" ht="20" customHeight="1" x14ac:dyDescent="0.2">
      <c r="A83" s="4"/>
      <c r="B83" s="152" t="s">
        <v>118</v>
      </c>
      <c r="C83" s="128">
        <v>1</v>
      </c>
      <c r="D83" s="129">
        <v>0.29069767441860467</v>
      </c>
    </row>
    <row r="84" spans="1:4" ht="20" customHeight="1" x14ac:dyDescent="0.2">
      <c r="A84" s="4"/>
      <c r="B84" s="148" t="s">
        <v>146</v>
      </c>
      <c r="C84" s="149">
        <v>10</v>
      </c>
      <c r="D84" s="150">
        <v>2.9069767441860463</v>
      </c>
    </row>
    <row r="85" spans="1:4" ht="20" customHeight="1" x14ac:dyDescent="0.2">
      <c r="A85" s="4"/>
      <c r="B85" s="152" t="s">
        <v>144</v>
      </c>
      <c r="C85" s="128">
        <v>1</v>
      </c>
      <c r="D85" s="129">
        <v>0.29069767441860467</v>
      </c>
    </row>
    <row r="86" spans="1:4" ht="20" customHeight="1" x14ac:dyDescent="0.2">
      <c r="A86" s="4"/>
      <c r="B86" s="152" t="s">
        <v>112</v>
      </c>
      <c r="C86" s="128">
        <v>3</v>
      </c>
      <c r="D86" s="129">
        <v>0.87209302325581395</v>
      </c>
    </row>
    <row r="87" spans="1:4" ht="20" customHeight="1" x14ac:dyDescent="0.2">
      <c r="A87" s="4"/>
      <c r="B87" s="152" t="s">
        <v>126</v>
      </c>
      <c r="C87" s="128">
        <v>1</v>
      </c>
      <c r="D87" s="129">
        <v>0.29069767441860467</v>
      </c>
    </row>
    <row r="88" spans="1:4" ht="20" customHeight="1" x14ac:dyDescent="0.2">
      <c r="A88" s="4"/>
      <c r="B88" s="152" t="s">
        <v>114</v>
      </c>
      <c r="C88" s="128">
        <v>1</v>
      </c>
      <c r="D88" s="129">
        <v>0.29069767441860467</v>
      </c>
    </row>
    <row r="89" spans="1:4" ht="20" customHeight="1" x14ac:dyDescent="0.2">
      <c r="A89" s="4"/>
      <c r="B89" s="152" t="s">
        <v>128</v>
      </c>
      <c r="C89" s="128">
        <v>1</v>
      </c>
      <c r="D89" s="129">
        <v>0.29069767441860467</v>
      </c>
    </row>
    <row r="90" spans="1:4" x14ac:dyDescent="0.2">
      <c r="A90" s="4"/>
      <c r="B90" s="152" t="s">
        <v>117</v>
      </c>
      <c r="C90" s="128">
        <v>1</v>
      </c>
      <c r="D90" s="129">
        <v>0.29069767441860467</v>
      </c>
    </row>
    <row r="91" spans="1:4" x14ac:dyDescent="0.2">
      <c r="A91" s="4"/>
      <c r="B91" s="152" t="s">
        <v>139</v>
      </c>
      <c r="C91" s="128">
        <v>1</v>
      </c>
      <c r="D91" s="129">
        <v>0.29069767441860467</v>
      </c>
    </row>
    <row r="92" spans="1:4" x14ac:dyDescent="0.2">
      <c r="A92" s="4"/>
      <c r="B92" s="152" t="s">
        <v>134</v>
      </c>
      <c r="C92" s="128">
        <v>1</v>
      </c>
      <c r="D92" s="129">
        <v>0.29069767441860467</v>
      </c>
    </row>
    <row r="93" spans="1:4" x14ac:dyDescent="0.2">
      <c r="A93" s="4"/>
      <c r="B93" s="148" t="s">
        <v>145</v>
      </c>
      <c r="C93" s="149">
        <v>8</v>
      </c>
      <c r="D93" s="150">
        <v>2.3255813953488373</v>
      </c>
    </row>
    <row r="94" spans="1:4" x14ac:dyDescent="0.2">
      <c r="A94" s="4"/>
      <c r="B94" s="152" t="s">
        <v>126</v>
      </c>
      <c r="C94" s="128">
        <v>1</v>
      </c>
      <c r="D94" s="129">
        <v>0.29069767441860467</v>
      </c>
    </row>
    <row r="95" spans="1:4" x14ac:dyDescent="0.2">
      <c r="A95" s="4"/>
      <c r="B95" s="152" t="s">
        <v>114</v>
      </c>
      <c r="C95" s="128">
        <v>1</v>
      </c>
      <c r="D95" s="129">
        <v>0.29069767441860467</v>
      </c>
    </row>
    <row r="96" spans="1:4" x14ac:dyDescent="0.2">
      <c r="A96" s="4"/>
      <c r="B96" s="152" t="s">
        <v>131</v>
      </c>
      <c r="C96" s="128">
        <v>1</v>
      </c>
      <c r="D96" s="129">
        <v>0.29069767441860467</v>
      </c>
    </row>
    <row r="97" spans="1:4" x14ac:dyDescent="0.2">
      <c r="A97" s="4"/>
      <c r="B97" s="152" t="s">
        <v>132</v>
      </c>
      <c r="C97" s="128">
        <v>3</v>
      </c>
      <c r="D97" s="129">
        <v>0.87209302325581395</v>
      </c>
    </row>
    <row r="98" spans="1:4" x14ac:dyDescent="0.2">
      <c r="A98" s="4"/>
      <c r="B98" s="152" t="s">
        <v>134</v>
      </c>
      <c r="C98" s="128">
        <v>2</v>
      </c>
      <c r="D98" s="129">
        <v>0.58139534883720934</v>
      </c>
    </row>
    <row r="99" spans="1:4" x14ac:dyDescent="0.2">
      <c r="A99" s="4"/>
      <c r="B99" s="148" t="s">
        <v>119</v>
      </c>
      <c r="C99" s="149">
        <v>5</v>
      </c>
      <c r="D99" s="150">
        <v>1.4534883720930232</v>
      </c>
    </row>
    <row r="100" spans="1:4" x14ac:dyDescent="0.2">
      <c r="A100" s="4"/>
      <c r="B100" s="152" t="s">
        <v>143</v>
      </c>
      <c r="C100" s="128">
        <v>2</v>
      </c>
      <c r="D100" s="129">
        <v>0.58139534883720934</v>
      </c>
    </row>
    <row r="101" spans="1:4" x14ac:dyDescent="0.2">
      <c r="A101" s="4"/>
      <c r="B101" s="152" t="s">
        <v>144</v>
      </c>
      <c r="C101" s="128">
        <v>1</v>
      </c>
      <c r="D101" s="129">
        <v>0.29069767441860467</v>
      </c>
    </row>
    <row r="102" spans="1:4" x14ac:dyDescent="0.2">
      <c r="A102" s="4"/>
      <c r="B102" s="152" t="s">
        <v>112</v>
      </c>
      <c r="C102" s="128">
        <v>1</v>
      </c>
      <c r="D102" s="129">
        <v>0.29069767441860467</v>
      </c>
    </row>
    <row r="103" spans="1:4" x14ac:dyDescent="0.2">
      <c r="A103" s="4"/>
      <c r="B103" s="152" t="s">
        <v>126</v>
      </c>
      <c r="C103" s="128">
        <v>1</v>
      </c>
      <c r="D103" s="129">
        <v>0.29069767441860467</v>
      </c>
    </row>
    <row r="104" spans="1:4" x14ac:dyDescent="0.2">
      <c r="A104" s="4"/>
      <c r="B104" s="148" t="s">
        <v>149</v>
      </c>
      <c r="C104" s="149">
        <v>3</v>
      </c>
      <c r="D104" s="150">
        <v>0.87209302325581395</v>
      </c>
    </row>
    <row r="105" spans="1:4" x14ac:dyDescent="0.2">
      <c r="A105" s="4"/>
      <c r="B105" s="152" t="s">
        <v>150</v>
      </c>
      <c r="C105" s="128">
        <v>2</v>
      </c>
      <c r="D105" s="129">
        <v>0.58139534883720934</v>
      </c>
    </row>
    <row r="106" spans="1:4" x14ac:dyDescent="0.2">
      <c r="A106" s="4"/>
      <c r="B106" s="152" t="s">
        <v>353</v>
      </c>
      <c r="C106" s="128">
        <v>1</v>
      </c>
      <c r="D106" s="129">
        <v>0.29069767441860467</v>
      </c>
    </row>
    <row r="107" spans="1:4" x14ac:dyDescent="0.2">
      <c r="A107" s="4"/>
      <c r="B107" s="148" t="s">
        <v>354</v>
      </c>
      <c r="C107" s="149">
        <v>1</v>
      </c>
      <c r="D107" s="150">
        <v>0.29069767441860467</v>
      </c>
    </row>
    <row r="108" spans="1:4" x14ac:dyDescent="0.2">
      <c r="A108" s="4"/>
      <c r="B108" s="152" t="s">
        <v>120</v>
      </c>
      <c r="C108" s="128">
        <v>1</v>
      </c>
      <c r="D108" s="129">
        <v>0.29069767441860467</v>
      </c>
    </row>
    <row r="109" spans="1:4" x14ac:dyDescent="0.2">
      <c r="A109" s="4"/>
      <c r="B109" s="148" t="s">
        <v>147</v>
      </c>
      <c r="C109" s="149">
        <v>1</v>
      </c>
      <c r="D109" s="150">
        <v>0.29069767441860467</v>
      </c>
    </row>
    <row r="110" spans="1:4" x14ac:dyDescent="0.2">
      <c r="A110" s="4"/>
      <c r="B110" s="152" t="s">
        <v>113</v>
      </c>
      <c r="C110" s="128">
        <v>1</v>
      </c>
      <c r="D110" s="129">
        <v>0.29069767441860467</v>
      </c>
    </row>
    <row r="111" spans="1:4" x14ac:dyDescent="0.2">
      <c r="A111" s="4"/>
      <c r="B111" s="148" t="s">
        <v>148</v>
      </c>
      <c r="C111" s="149">
        <v>1</v>
      </c>
      <c r="D111" s="150">
        <v>0.29069767441860467</v>
      </c>
    </row>
    <row r="112" spans="1:4" x14ac:dyDescent="0.2">
      <c r="A112" s="4"/>
      <c r="B112" s="152" t="s">
        <v>113</v>
      </c>
      <c r="C112" s="128">
        <v>1</v>
      </c>
      <c r="D112" s="129">
        <v>0.29069767441860467</v>
      </c>
    </row>
    <row r="113" spans="1:4" x14ac:dyDescent="0.2">
      <c r="A113" s="4"/>
      <c r="B113" s="48" t="s">
        <v>89</v>
      </c>
      <c r="C113" s="130">
        <v>346</v>
      </c>
      <c r="D113" s="131">
        <v>100</v>
      </c>
    </row>
    <row r="114" spans="1:4" x14ac:dyDescent="0.2"/>
  </sheetData>
  <sheetProtection algorithmName="SHA-512" hashValue="Zf18/+AAoEdGP3jzdkmLnc+h4SN20Xy1dlyFh+MF/Bkk67etiJXMjZ5UKqPmPP52WugfgT+GaSfefuIE+AKuHg==" saltValue="pDld2acx9TRsewCjaIG8fg==" spinCount="100000" sheet="1" formatCells="0" formatColumns="0" formatRows="0" insertColumns="0" insertRows="0" insertHyperlinks="0" deleteColumns="0" deleteRows="0" sort="0" autoFilter="0" pivotTables="0"/>
  <mergeCells count="6">
    <mergeCell ref="B3:B6"/>
    <mergeCell ref="C3:D3"/>
    <mergeCell ref="C4:D4"/>
    <mergeCell ref="C5:D5"/>
    <mergeCell ref="B1:E1"/>
    <mergeCell ref="E3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Portada</vt:lpstr>
      <vt:lpstr>Índice</vt:lpstr>
      <vt:lpstr>Notas metodológicas</vt:lpstr>
      <vt:lpstr>Créditos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Estadístico de Capacitación</dc:title>
  <dc:subject>Instituto Nacional de la Administración Pública (Argentina)</dc:subject>
  <dc:creator>Jorge Salvador Zappino; Dante Sabatto</dc:creator>
  <cp:keywords>Administración Pública Nacional; Capacitación; Estado; INAP</cp:keywords>
  <cp:lastModifiedBy>Microsoft Office User</cp:lastModifiedBy>
  <dcterms:created xsi:type="dcterms:W3CDTF">2022-03-14T01:17:59Z</dcterms:created>
  <dcterms:modified xsi:type="dcterms:W3CDTF">2022-03-31T13:56:57Z</dcterms:modified>
</cp:coreProperties>
</file>