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filterPrivacy="1" codeName="ThisWorkbook" defaultThemeVersion="124226"/>
  <xr:revisionPtr revIDLastSave="0" documentId="13_ncr:1_{8973D606-7CC0-1248-8121-DFB408EBCB2A}" xr6:coauthVersionLast="47" xr6:coauthVersionMax="47" xr10:uidLastSave="{00000000-0000-0000-0000-000000000000}"/>
  <bookViews>
    <workbookView xWindow="0" yWindow="500" windowWidth="28800" windowHeight="17500" tabRatio="802" xr2:uid="{00000000-000D-0000-FFFF-FFFF00000000}"/>
  </bookViews>
  <sheets>
    <sheet name="Portada" sheetId="50" r:id="rId1"/>
    <sheet name="Índice" sheetId="2" r:id="rId2"/>
    <sheet name="Notas metodológicas" sheetId="39" r:id="rId3"/>
    <sheet name="Créditos" sheetId="42" r:id="rId4"/>
    <sheet name="C1" sheetId="45" r:id="rId5"/>
    <sheet name="C2" sheetId="6" r:id="rId6"/>
    <sheet name="C3" sheetId="8" r:id="rId7"/>
    <sheet name="C4" sheetId="4" r:id="rId8"/>
    <sheet name="C5" sheetId="43" r:id="rId9"/>
    <sheet name="C6" sheetId="48" r:id="rId10"/>
    <sheet name="C7" sheetId="9" r:id="rId11"/>
    <sheet name="C8" sheetId="10" r:id="rId12"/>
    <sheet name="C9" sheetId="11" r:id="rId13"/>
    <sheet name="C10" sheetId="12" r:id="rId14"/>
    <sheet name="C11" sheetId="13" r:id="rId15"/>
    <sheet name="C12" sheetId="14" r:id="rId16"/>
    <sheet name="C13" sheetId="15" r:id="rId17"/>
    <sheet name="C14" sheetId="44" r:id="rId18"/>
    <sheet name="C15" sheetId="18" r:id="rId19"/>
    <sheet name="C16" sheetId="21" r:id="rId20"/>
    <sheet name="C17" sheetId="46" r:id="rId21"/>
  </sheets>
  <externalReferences>
    <externalReference r:id="rId22"/>
  </externalReferences>
  <definedNames>
    <definedName name="_xlnm._FilterDatabase" localSheetId="5" hidden="1">'C2'!#REF!</definedName>
    <definedName name="A" localSheetId="20">'C3'!#REF!</definedName>
    <definedName name="A" localSheetId="9">'C3'!#REF!</definedName>
    <definedName name="A" localSheetId="0">[1]C3!#REF!</definedName>
    <definedName name="A">'C3'!#REF!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0" i="2" l="1"/>
  <c r="D11" i="2"/>
  <c r="D10" i="2"/>
  <c r="D9" i="2"/>
  <c r="D8" i="2"/>
  <c r="D7" i="2"/>
  <c r="D6" i="2"/>
  <c r="D5" i="2"/>
  <c r="D4" i="2"/>
  <c r="D3" i="2"/>
  <c r="B12" i="2"/>
  <c r="B9" i="2"/>
  <c r="B8" i="2"/>
  <c r="B11" i="2"/>
  <c r="B7" i="2"/>
  <c r="B6" i="2"/>
  <c r="B5" i="2"/>
  <c r="K35" i="46"/>
  <c r="I35" i="46"/>
  <c r="G35" i="46"/>
  <c r="E35" i="46"/>
  <c r="C35" i="46"/>
  <c r="G14" i="48" l="1"/>
  <c r="C14" i="48"/>
  <c r="D13" i="48" s="1"/>
  <c r="H12" i="48" l="1"/>
  <c r="H11" i="48"/>
  <c r="H10" i="48"/>
  <c r="H13" i="48"/>
  <c r="H8" i="48"/>
  <c r="H9" i="48"/>
  <c r="H7" i="48"/>
  <c r="D7" i="48"/>
  <c r="D11" i="48"/>
  <c r="D10" i="48"/>
  <c r="D8" i="48"/>
  <c r="D12" i="48"/>
  <c r="D9" i="48"/>
  <c r="H14" i="48" l="1"/>
  <c r="D14" i="48"/>
  <c r="AA7" i="45" l="1"/>
  <c r="M7" i="45"/>
  <c r="G10" i="15" l="1"/>
  <c r="H9" i="15" s="1"/>
  <c r="H8" i="15" l="1"/>
  <c r="H7" i="15"/>
  <c r="O14" i="44" l="1"/>
  <c r="O13" i="44"/>
  <c r="O12" i="44"/>
  <c r="O11" i="44"/>
  <c r="O10" i="44"/>
  <c r="O9" i="44"/>
  <c r="O8" i="44"/>
  <c r="G14" i="44"/>
  <c r="G13" i="44"/>
  <c r="G12" i="44"/>
  <c r="G11" i="44"/>
  <c r="G10" i="44"/>
  <c r="G9" i="44"/>
  <c r="G8" i="44"/>
  <c r="F16" i="18" l="1"/>
  <c r="O15" i="44" l="1"/>
  <c r="K15" i="44"/>
  <c r="L13" i="44" s="1"/>
  <c r="M15" i="44"/>
  <c r="N13" i="44" s="1"/>
  <c r="G15" i="44"/>
  <c r="C15" i="44"/>
  <c r="D14" i="44" s="1"/>
  <c r="E15" i="44"/>
  <c r="F14" i="44" s="1"/>
  <c r="K18" i="13"/>
  <c r="M18" i="13"/>
  <c r="O17" i="13"/>
  <c r="O16" i="13"/>
  <c r="O15" i="13"/>
  <c r="O14" i="13"/>
  <c r="O13" i="13"/>
  <c r="O12" i="13"/>
  <c r="O11" i="13"/>
  <c r="O10" i="13"/>
  <c r="O9" i="13"/>
  <c r="O8" i="13"/>
  <c r="P12" i="44" l="1"/>
  <c r="P9" i="44"/>
  <c r="P8" i="44"/>
  <c r="P13" i="44"/>
  <c r="P11" i="44"/>
  <c r="P10" i="44"/>
  <c r="L11" i="44"/>
  <c r="L14" i="44"/>
  <c r="L10" i="44"/>
  <c r="L8" i="44"/>
  <c r="L12" i="44"/>
  <c r="L9" i="44"/>
  <c r="N11" i="44"/>
  <c r="N14" i="44"/>
  <c r="N8" i="44"/>
  <c r="N12" i="44"/>
  <c r="N10" i="44"/>
  <c r="N9" i="44"/>
  <c r="H14" i="44"/>
  <c r="H11" i="44"/>
  <c r="H12" i="44"/>
  <c r="H9" i="44"/>
  <c r="H13" i="44"/>
  <c r="H8" i="44"/>
  <c r="H10" i="44"/>
  <c r="D8" i="44"/>
  <c r="D9" i="44"/>
  <c r="D10" i="44"/>
  <c r="D11" i="44"/>
  <c r="D12" i="44"/>
  <c r="F8" i="44"/>
  <c r="F9" i="44"/>
  <c r="F12" i="44"/>
  <c r="D13" i="44"/>
  <c r="F13" i="44"/>
  <c r="F10" i="44"/>
  <c r="F11" i="44"/>
  <c r="O18" i="13"/>
  <c r="P15" i="44" l="1"/>
  <c r="F15" i="44"/>
  <c r="N15" i="44"/>
  <c r="L15" i="44"/>
  <c r="H15" i="44"/>
  <c r="D15" i="44"/>
  <c r="C18" i="13"/>
  <c r="E18" i="13"/>
  <c r="G17" i="13"/>
  <c r="G16" i="13"/>
  <c r="G15" i="13"/>
  <c r="G14" i="13"/>
  <c r="G13" i="13"/>
  <c r="G12" i="13"/>
  <c r="G11" i="13"/>
  <c r="G10" i="13"/>
  <c r="G9" i="13"/>
  <c r="G8" i="13"/>
  <c r="G10" i="12"/>
  <c r="G12" i="12" l="1"/>
  <c r="H9" i="12"/>
  <c r="H8" i="12"/>
  <c r="H7" i="12"/>
  <c r="F17" i="13"/>
  <c r="N17" i="13"/>
  <c r="N13" i="13"/>
  <c r="N9" i="13"/>
  <c r="N14" i="13"/>
  <c r="N10" i="13"/>
  <c r="N15" i="13"/>
  <c r="N11" i="13"/>
  <c r="N16" i="13"/>
  <c r="N12" i="13"/>
  <c r="N8" i="13"/>
  <c r="L14" i="13"/>
  <c r="L10" i="13"/>
  <c r="L15" i="13"/>
  <c r="L11" i="13"/>
  <c r="L16" i="13"/>
  <c r="L12" i="13"/>
  <c r="L8" i="13"/>
  <c r="L17" i="13"/>
  <c r="L13" i="13"/>
  <c r="L9" i="13"/>
  <c r="D17" i="13"/>
  <c r="D13" i="13"/>
  <c r="D9" i="13"/>
  <c r="D16" i="13"/>
  <c r="D12" i="13"/>
  <c r="D8" i="13"/>
  <c r="D15" i="13"/>
  <c r="D11" i="13"/>
  <c r="D14" i="13"/>
  <c r="D10" i="13"/>
  <c r="G18" i="13"/>
  <c r="F10" i="13"/>
  <c r="F14" i="13"/>
  <c r="F11" i="13"/>
  <c r="F15" i="13"/>
  <c r="F8" i="13"/>
  <c r="F12" i="13"/>
  <c r="F16" i="13"/>
  <c r="F9" i="13"/>
  <c r="F13" i="13"/>
  <c r="H13" i="11"/>
  <c r="H10" i="12" l="1"/>
  <c r="H15" i="11"/>
  <c r="I11" i="11"/>
  <c r="I10" i="11"/>
  <c r="I9" i="11"/>
  <c r="I12" i="11"/>
  <c r="I8" i="11"/>
  <c r="I7" i="11"/>
  <c r="H14" i="13"/>
  <c r="P10" i="13"/>
  <c r="P17" i="13"/>
  <c r="P11" i="13"/>
  <c r="P14" i="13"/>
  <c r="P8" i="13"/>
  <c r="P15" i="13"/>
  <c r="P9" i="13"/>
  <c r="P12" i="13"/>
  <c r="P13" i="13"/>
  <c r="P16" i="13"/>
  <c r="H9" i="13"/>
  <c r="H15" i="13"/>
  <c r="H13" i="13"/>
  <c r="H16" i="13"/>
  <c r="H8" i="13"/>
  <c r="H11" i="13"/>
  <c r="H10" i="13"/>
  <c r="H17" i="13"/>
  <c r="H12" i="13"/>
  <c r="G11" i="10"/>
  <c r="G13" i="10" s="1"/>
  <c r="O13" i="8"/>
  <c r="P12" i="8" s="1"/>
  <c r="M13" i="8"/>
  <c r="N13" i="8" s="1"/>
  <c r="Q12" i="8"/>
  <c r="Q11" i="8"/>
  <c r="Q10" i="8"/>
  <c r="Q9" i="8"/>
  <c r="Q8" i="8"/>
  <c r="I13" i="11" l="1"/>
  <c r="N9" i="8"/>
  <c r="H7" i="10"/>
  <c r="H10" i="10"/>
  <c r="H8" i="10"/>
  <c r="H11" i="10"/>
  <c r="H9" i="10"/>
  <c r="Q13" i="8"/>
  <c r="R13" i="8" s="1"/>
  <c r="P13" i="8"/>
  <c r="N8" i="8"/>
  <c r="N10" i="8"/>
  <c r="N11" i="8"/>
  <c r="N12" i="8"/>
  <c r="P8" i="8"/>
  <c r="P9" i="8"/>
  <c r="P10" i="8"/>
  <c r="P11" i="8"/>
  <c r="J7" i="6"/>
  <c r="L7" i="6"/>
  <c r="N6" i="6"/>
  <c r="N7" i="6" s="1"/>
  <c r="L7" i="45"/>
  <c r="R12" i="8" l="1"/>
  <c r="R8" i="8"/>
  <c r="R9" i="8"/>
  <c r="R11" i="8"/>
  <c r="R10" i="8"/>
  <c r="K6" i="6"/>
  <c r="K7" i="6" s="1"/>
  <c r="M6" i="6"/>
  <c r="M7" i="6" s="1"/>
  <c r="Y8" i="45"/>
  <c r="W8" i="45"/>
  <c r="U8" i="45"/>
  <c r="S8" i="45"/>
  <c r="Q8" i="45"/>
  <c r="K8" i="45"/>
  <c r="I8" i="45"/>
  <c r="G8" i="45"/>
  <c r="E8" i="45"/>
  <c r="C8" i="45"/>
  <c r="V7" i="45"/>
  <c r="V8" i="45" s="1"/>
  <c r="AA8" i="45" l="1"/>
  <c r="M8" i="45"/>
  <c r="O6" i="6"/>
  <c r="O7" i="6" s="1"/>
  <c r="Z7" i="45"/>
  <c r="Z8" i="45" s="1"/>
  <c r="X7" i="45"/>
  <c r="X8" i="45" s="1"/>
  <c r="R7" i="45"/>
  <c r="T7" i="45"/>
  <c r="T8" i="45" s="1"/>
  <c r="R8" i="45" l="1"/>
  <c r="AB8" i="45" s="1"/>
  <c r="AB7" i="45"/>
  <c r="C7" i="6"/>
  <c r="E7" i="6"/>
  <c r="H12" i="8" l="1"/>
  <c r="D13" i="8" l="1"/>
  <c r="E12" i="8" s="1"/>
  <c r="F13" i="8"/>
  <c r="G12" i="8" s="1"/>
  <c r="C10" i="15" l="1"/>
  <c r="C10" i="12"/>
  <c r="C13" i="11"/>
  <c r="C11" i="10"/>
  <c r="C13" i="10" s="1"/>
  <c r="D7" i="15" l="1"/>
  <c r="D8" i="12"/>
  <c r="D13" i="11"/>
  <c r="D9" i="12"/>
  <c r="D10" i="12"/>
  <c r="C12" i="12"/>
  <c r="D7" i="12"/>
  <c r="D11" i="11"/>
  <c r="D10" i="11"/>
  <c r="D7" i="11"/>
  <c r="D8" i="11"/>
  <c r="D12" i="11"/>
  <c r="C15" i="11"/>
  <c r="D9" i="11"/>
  <c r="D10" i="10"/>
  <c r="D11" i="10"/>
  <c r="D9" i="10"/>
  <c r="D7" i="10"/>
  <c r="D8" i="10"/>
  <c r="H10" i="15" l="1"/>
  <c r="D8" i="15"/>
  <c r="D9" i="15"/>
  <c r="D10" i="15" l="1"/>
  <c r="G6" i="6" l="1"/>
  <c r="F6" i="6" l="1"/>
  <c r="F7" i="6" s="1"/>
  <c r="G7" i="6"/>
  <c r="D6" i="6"/>
  <c r="H6" i="6" l="1"/>
  <c r="H7" i="6" s="1"/>
  <c r="D7" i="6"/>
  <c r="G11" i="8"/>
  <c r="E11" i="8"/>
  <c r="H11" i="8"/>
  <c r="H10" i="8"/>
  <c r="H9" i="8"/>
  <c r="H8" i="8"/>
  <c r="G10" i="8" l="1"/>
  <c r="G8" i="8"/>
  <c r="G13" i="8"/>
  <c r="G9" i="8"/>
  <c r="E13" i="8"/>
  <c r="E9" i="8"/>
  <c r="E8" i="8"/>
  <c r="E10" i="8"/>
  <c r="H13" i="8"/>
  <c r="I12" i="8" s="1"/>
  <c r="I11" i="8" l="1"/>
  <c r="I10" i="8"/>
  <c r="I9" i="8"/>
  <c r="I13" i="8"/>
  <c r="I8" i="8"/>
  <c r="L8" i="45" l="1"/>
  <c r="H7" i="45"/>
  <c r="H8" i="45" s="1"/>
  <c r="J7" i="45" l="1"/>
  <c r="J8" i="45" s="1"/>
  <c r="D7" i="45"/>
  <c r="F7" i="45"/>
  <c r="F8" i="45" s="1"/>
  <c r="N7" i="45" l="1"/>
  <c r="D8" i="45"/>
  <c r="N8" i="45" s="1"/>
</calcChain>
</file>

<file path=xl/sharedStrings.xml><?xml version="1.0" encoding="utf-8"?>
<sst xmlns="http://schemas.openxmlformats.org/spreadsheetml/2006/main" count="809" uniqueCount="241">
  <si>
    <t>Aprobados</t>
  </si>
  <si>
    <t>Desaprobados</t>
  </si>
  <si>
    <t>Cursando</t>
  </si>
  <si>
    <t>Total</t>
  </si>
  <si>
    <t>S/D</t>
  </si>
  <si>
    <t>Cant.</t>
  </si>
  <si>
    <t>%</t>
  </si>
  <si>
    <t>Otros</t>
  </si>
  <si>
    <t>F</t>
  </si>
  <si>
    <t>M</t>
  </si>
  <si>
    <t>Género</t>
  </si>
  <si>
    <t>Condición</t>
  </si>
  <si>
    <t>Escalafón</t>
  </si>
  <si>
    <t>Ley Marco 48</t>
  </si>
  <si>
    <t>Personal Civil de las Fuerzas Armadas</t>
  </si>
  <si>
    <t>Personal de Seguridad y Defensa del Servicio Penitenciario Nacional</t>
  </si>
  <si>
    <t>Personal de la Comisión Nacional de Energía Atómica</t>
  </si>
  <si>
    <t>Personal del Instituto Nacional de Tecnologías Agropecuarias</t>
  </si>
  <si>
    <t>Personal de la Comisión Nacional de Regulación del Transporte</t>
  </si>
  <si>
    <t>Personal de la Dirección Nacional de Vialidad</t>
  </si>
  <si>
    <t>Personal del CONICET</t>
  </si>
  <si>
    <t>Carrera profesional hospitalaria Dto. 277/91</t>
  </si>
  <si>
    <t>General</t>
  </si>
  <si>
    <t>Profesional</t>
  </si>
  <si>
    <t>Especializado</t>
  </si>
  <si>
    <t>Agrupamiento</t>
  </si>
  <si>
    <t>Nivel</t>
  </si>
  <si>
    <t>No corresponde</t>
  </si>
  <si>
    <t>Nivel D</t>
  </si>
  <si>
    <t>Nivel C</t>
  </si>
  <si>
    <t>Nivel E</t>
  </si>
  <si>
    <t>Nivel B</t>
  </si>
  <si>
    <t>Nivel A</t>
  </si>
  <si>
    <t>Nivel F</t>
  </si>
  <si>
    <t>Tramo</t>
  </si>
  <si>
    <t>Avanzado</t>
  </si>
  <si>
    <t>Intermedio</t>
  </si>
  <si>
    <t>Posgrado Incompleto</t>
  </si>
  <si>
    <t>Jurisdicción</t>
  </si>
  <si>
    <t>Servicio Nacional de Sanidad y Calidad Agroalimentaria</t>
  </si>
  <si>
    <t>Ministerio de Justicia y Derechos Humanos</t>
  </si>
  <si>
    <t>Fuerza Aérea Argentina</t>
  </si>
  <si>
    <t>Servicio Penitenciario Federal</t>
  </si>
  <si>
    <t>Comisión Nacional de Energía Atómica</t>
  </si>
  <si>
    <t>Estado Mayor General del Ejercito</t>
  </si>
  <si>
    <t>Ministerio de Seguridad</t>
  </si>
  <si>
    <t>Administración de Parques Nacionales</t>
  </si>
  <si>
    <t>Ministerio de Relac. Ext., Comercio Internac. y Culto</t>
  </si>
  <si>
    <t>Ministerio de Agricultura, Ganadería y Pesca</t>
  </si>
  <si>
    <t>Ministerio de Industria</t>
  </si>
  <si>
    <t>Sec. de Ambiente Desarrollo Sustentable</t>
  </si>
  <si>
    <t>Ministerio de Desarrollo Social</t>
  </si>
  <si>
    <t>Ministerio de Salud y Ambiente</t>
  </si>
  <si>
    <t>Ministerio de Transporte</t>
  </si>
  <si>
    <t>CONICET</t>
  </si>
  <si>
    <t>Dirección Nacional de Migraciones</t>
  </si>
  <si>
    <t>Secretaría Nacional de Niñez, Adolescencia y Familia</t>
  </si>
  <si>
    <t>Ministerio de Ciencia, Tecnología e Innovación Productiva</t>
  </si>
  <si>
    <t>Ministerio de Defensa</t>
  </si>
  <si>
    <t>Armada Argentina</t>
  </si>
  <si>
    <t>Hospital Nac. Prof. Alejandro A. Posadas</t>
  </si>
  <si>
    <t>Ministerio de Economía y Finanzas Públicas</t>
  </si>
  <si>
    <t>Ministerio del Interior</t>
  </si>
  <si>
    <t>ANMAT</t>
  </si>
  <si>
    <t>Ministerio de Educación</t>
  </si>
  <si>
    <t>Secretaría General</t>
  </si>
  <si>
    <t>Servicio Meteorológico Nacional</t>
  </si>
  <si>
    <t>* Menos de 100 inscriptos</t>
  </si>
  <si>
    <t>Modalidad</t>
  </si>
  <si>
    <t>16 a 25 años</t>
  </si>
  <si>
    <t>26 a 35 años</t>
  </si>
  <si>
    <t>36 a 45 años</t>
  </si>
  <si>
    <t>46 a 55 años</t>
  </si>
  <si>
    <t>56 a 65 años</t>
  </si>
  <si>
    <t>66 a 75 años</t>
  </si>
  <si>
    <t>Fuente: Elaboración propia con base en Sistema de Acreditación INAP (SAI)</t>
  </si>
  <si>
    <t>Resto de escalafones*</t>
  </si>
  <si>
    <t>Secretaría de Cultura</t>
  </si>
  <si>
    <t>Instituto Nacional de Vitivinicultura</t>
  </si>
  <si>
    <t>Superintendencia de Seguros de la Nación</t>
  </si>
  <si>
    <t>Ministerio de Turismo</t>
  </si>
  <si>
    <t>Resto de jurisdicciones*</t>
  </si>
  <si>
    <t>Capacitación externa</t>
  </si>
  <si>
    <t>Con curso finalizado</t>
  </si>
  <si>
    <t>ANSES</t>
  </si>
  <si>
    <t>Superintendencia de Servicios de Salud</t>
  </si>
  <si>
    <t>SEGEMAR</t>
  </si>
  <si>
    <t>Sec. Legal y Técnica</t>
  </si>
  <si>
    <t>Subtotal</t>
  </si>
  <si>
    <t>Con vacante asignada</t>
  </si>
  <si>
    <t>Personal de la SIGEN</t>
  </si>
  <si>
    <t>INIDEP</t>
  </si>
  <si>
    <t>N/C</t>
  </si>
  <si>
    <t>Notas metodológicas</t>
  </si>
  <si>
    <t xml:space="preserve">     </t>
  </si>
  <si>
    <t>Período</t>
  </si>
  <si>
    <t>Índice</t>
  </si>
  <si>
    <t xml:space="preserve"> </t>
  </si>
  <si>
    <t>Secretaría de Gobierno de Modernización de la Nación</t>
  </si>
  <si>
    <t>Presencial</t>
  </si>
  <si>
    <t>Créditos</t>
  </si>
  <si>
    <t>Cantidad de cursos</t>
  </si>
  <si>
    <t>Cantidad</t>
  </si>
  <si>
    <t>Ausentes / libres</t>
  </si>
  <si>
    <t>Superior universitario completo</t>
  </si>
  <si>
    <t>Superior no universitario completo</t>
  </si>
  <si>
    <t>Posgrado completo</t>
  </si>
  <si>
    <t>Superior no universitario incompleto</t>
  </si>
  <si>
    <t>Nivel de estudios</t>
  </si>
  <si>
    <t>Campus virtual</t>
  </si>
  <si>
    <t>Rango etario</t>
  </si>
  <si>
    <t>Al 31 de agosto 2020, el 61 % de los inscriptos pertenecen al género femenino, mientras que el 39 % restante pertenece al género masculino.</t>
  </si>
  <si>
    <t xml:space="preserve"> Conferencias INAP</t>
  </si>
  <si>
    <t>Campos de Práctica</t>
  </si>
  <si>
    <t>Actividades Transversales</t>
  </si>
  <si>
    <t>Personal Contratado</t>
  </si>
  <si>
    <t>Sistema Nacional de la Profesión Administrativa</t>
  </si>
  <si>
    <t>Cursos</t>
  </si>
  <si>
    <t xml:space="preserve"> %</t>
  </si>
  <si>
    <t>% sobre el total del nivel en el SINEP</t>
  </si>
  <si>
    <t>Secundario</t>
  </si>
  <si>
    <t>Superior universitario incompleto</t>
  </si>
  <si>
    <t>Primario</t>
  </si>
  <si>
    <t>Ciclo Básico</t>
  </si>
  <si>
    <t>Junta de Seguridad del Transporte</t>
  </si>
  <si>
    <t>I.N.A.D.I.</t>
  </si>
  <si>
    <t>Casa de Moneda S.E.</t>
  </si>
  <si>
    <t>Rango de duración</t>
  </si>
  <si>
    <t>Cursos / Actividades que finalizan fuera del cuatrimestre</t>
  </si>
  <si>
    <t>Prolongado</t>
  </si>
  <si>
    <t>De larga duración</t>
  </si>
  <si>
    <t>Total general</t>
  </si>
  <si>
    <t>Programa Federal</t>
  </si>
  <si>
    <t>Plan Federal</t>
  </si>
  <si>
    <t>Personal de Seguridad y Defensa de la Gendarmería Nacional</t>
  </si>
  <si>
    <t>Personal Administradores Gubernamentales</t>
  </si>
  <si>
    <t>Gendarmería Nacional</t>
  </si>
  <si>
    <t>Instituto Geográfico Nacional</t>
  </si>
  <si>
    <t>Secretaría de Innovación Pública</t>
  </si>
  <si>
    <t>Comisión Nacional de Valores</t>
  </si>
  <si>
    <t>1er. Cuatrimestre 2022</t>
  </si>
  <si>
    <t>Estado Administ. y Políticas Públicas</t>
  </si>
  <si>
    <t>Desarrollo de habilidades blandas</t>
  </si>
  <si>
    <t>Sistemas, procesos y tecnologías</t>
  </si>
  <si>
    <t>Corredores Viales S.A.</t>
  </si>
  <si>
    <t>Aerolíneas Argentinas S.A.</t>
  </si>
  <si>
    <t>Grupo Provincia S.A.</t>
  </si>
  <si>
    <t>Ente Nacional de Obras Hídricas de Saneamiento</t>
  </si>
  <si>
    <t>Agencia Nacional de Promoción Científica y Tecnológica</t>
  </si>
  <si>
    <t>1-9</t>
  </si>
  <si>
    <t>10-15</t>
  </si>
  <si>
    <t>16-30</t>
  </si>
  <si>
    <t>31-60</t>
  </si>
  <si>
    <t>61-100</t>
  </si>
  <si>
    <t>161-200</t>
  </si>
  <si>
    <t>C16. Cantidad de cursos según rango de duración (en horas)</t>
  </si>
  <si>
    <t>•</t>
  </si>
  <si>
    <t>Los datos para la generación del informe se obtienen del Sistema de Acreditación INAP (SAI).</t>
  </si>
  <si>
    <t>A partir de una consulta que relaciona las tablas de datos se genera una salida de información que completa el perfil del participante en lo que respecta a su carrera y lugar donde desempeña sus tareas.</t>
  </si>
  <si>
    <t>La consulta contiene datos del año en curso de actividades de la oferta del INAP.</t>
  </si>
  <si>
    <t>En aquellos cuadros donde figure una categoría denominada "S/D”, la misma engloba a aquellos inscriptos que no cuentan con el dato que muestra el cuadro.</t>
  </si>
  <si>
    <t>En aquellos cuadros donde figure una categoría denominada “No corresponde”, la misma engloba a aquellos inscriptos que no pertenecen al Escalafón Sistema Nacional de Empleo Público (SINEP).</t>
  </si>
  <si>
    <t>En aquellos cuadros donde figure una categoría denominada “Otros”, la misma engloba a una diversidad de datos.</t>
  </si>
  <si>
    <t>La categoría “Cursando” engloba a todos aquellos inscriptos que se encuentran cursando en el cuatrimestre     correspondiente al presente Boletín Cuatrimestral de Capacitación.</t>
  </si>
  <si>
    <t>La categoría “Con vacante asignada” engloba a todos aquellos inscriptos a los cuales se les asignó una vacante para un curso que dará comienzo en una fecha posterior a la del cierre del presente Boletín Cuatrimestral de Capacitación.</t>
  </si>
  <si>
    <t>El uso del lenguaje inclusivo y no sexista implica un cambio cultural que se enmarca en un objetivo de la actual gestión de Gobierno y se sustenta en la normativa vigente en materia de género, diversidad y derechos humanos en la Argentina. En esta publicación se utilizan diferentes estrategias para no caer en prejuicios y estereotipos que promueven la desigualdad, la exclusión o la discriminación de colectivos, personas o grupos</t>
  </si>
  <si>
    <t>C1. Personas inscriptas según condición de cursada</t>
  </si>
  <si>
    <t>C2. Personas inscriptas según género</t>
  </si>
  <si>
    <t>C3. Personas inscriptas según condición de cursada y género</t>
  </si>
  <si>
    <t>C4. Personas inscriptas según programa/área</t>
  </si>
  <si>
    <t>C5. Cursos/actividades según programa/área</t>
  </si>
  <si>
    <t>C7. Personas inscriptas según escalafón y género</t>
  </si>
  <si>
    <t>C8. Personas inscriptas SINEP según agrupamiento</t>
  </si>
  <si>
    <t>C9. Personas inscriptas SINEP según nivel</t>
  </si>
  <si>
    <t>C10. Personas inscriptas SINEP según tramo</t>
  </si>
  <si>
    <t>C11. Personas inscriptas según nivel de estudios y género</t>
  </si>
  <si>
    <t>C12. Personas inscriptas según jurisdicción</t>
  </si>
  <si>
    <t>C13. Personas inscriptas según modalidad de cursada</t>
  </si>
  <si>
    <t>C14. Personas inscriptas según rango etario y género</t>
  </si>
  <si>
    <t>C15. Agentes según cantidad de cursos/actividades</t>
  </si>
  <si>
    <t>C17. Cantidad de cursos/Actividades según programa, área y rango de duración (en horas)</t>
  </si>
  <si>
    <t>Cursos/Actividades que comienzan y finalizan dentro del cuatrimestre</t>
  </si>
  <si>
    <t>Cursos/Actividades que  finalizan fuera del cuatrimestre</t>
  </si>
  <si>
    <t>Cursos/Actividades que finalizan fuera del cuatrimestre</t>
  </si>
  <si>
    <t>Programa/Área</t>
  </si>
  <si>
    <t>Cantidad de cursos/actividades</t>
  </si>
  <si>
    <t>C6. Cantidad de Cursos/Actividades según rango de cantidad de personas inscriptas</t>
  </si>
  <si>
    <t>Personas inscriptas</t>
  </si>
  <si>
    <t>Estado, administ. y políticas públicas</t>
  </si>
  <si>
    <t>Gestión del empleo público</t>
  </si>
  <si>
    <t>Capacidades Específicas para la Gestión Pública</t>
  </si>
  <si>
    <t xml:space="preserve"> Formación 2022 INAP-FOPECAP</t>
  </si>
  <si>
    <t>Rango de cantidad de personas inscriptas</t>
  </si>
  <si>
    <t>Sistema Nacional de Empleo Público - Decreto 2098/08</t>
  </si>
  <si>
    <t>Personal Militar de las FF.AA.</t>
  </si>
  <si>
    <t>Científico-técnico</t>
  </si>
  <si>
    <t>Ministerio de Trabajo, Empleo y Seguridad Social</t>
  </si>
  <si>
    <t>Jefatura de Gabinete de Ministros</t>
  </si>
  <si>
    <t>Registro Nacional de las Personas (RENAPER)</t>
  </si>
  <si>
    <t>Ministerio de las Mujeres, Géneros y Diversidad (MMGyD)</t>
  </si>
  <si>
    <t>Admi.Nac.de Laboratorios e Inst. de Salud Dr. Carlos G. Malbrán (ANLIS)</t>
  </si>
  <si>
    <t>Dirección Nacional de Vialidad (DNV)</t>
  </si>
  <si>
    <t>Instituto de Obra Social de las Fuerzas Armadas (IOSFA)</t>
  </si>
  <si>
    <t>Ministerio de Desarrollo Territorial y Hábitat (MDTH)</t>
  </si>
  <si>
    <t>Ministerio de Obras Públicas (MOP)</t>
  </si>
  <si>
    <t>Correo Oficial de la República Argentina S.A. (CORASA)</t>
  </si>
  <si>
    <t>Instituto Nacional de Tecnología Agropecuaria (INTA)</t>
  </si>
  <si>
    <t>ADMINISTRACION FEDERAL DE INGRESOS PUBLICOS (AFIP)</t>
  </si>
  <si>
    <t>Sindicatura General de la Nación (SIGEN)</t>
  </si>
  <si>
    <t>Instituto Nacional de Estadística y Censos (INDEC)</t>
  </si>
  <si>
    <t>Instituto Nacional de Asociativismo y Economía Social (INAES)</t>
  </si>
  <si>
    <t>Administración Nacional de Aviación Civil (ANAC)</t>
  </si>
  <si>
    <t>Centro Nacional de Rehabilitación Social (CENARESO)</t>
  </si>
  <si>
    <t>Ente Nacional de Comunicaciones (ENACOM)</t>
  </si>
  <si>
    <t>10 o más</t>
  </si>
  <si>
    <t>Breve (1 a 9 h)</t>
  </si>
  <si>
    <t>Intermedio (10 a 15 h)</t>
  </si>
  <si>
    <t>(16 a 30 h)</t>
  </si>
  <si>
    <t>(31 a 60 h)</t>
  </si>
  <si>
    <t>(61 a 100 h)</t>
  </si>
  <si>
    <t>(101 a 130 h)</t>
  </si>
  <si>
    <t>(131 a 160 h)</t>
  </si>
  <si>
    <t>(161 a 200 h)</t>
  </si>
  <si>
    <t>(más de 201 h)</t>
  </si>
  <si>
    <t>10 a 15 h</t>
  </si>
  <si>
    <t>16 a 30 h</t>
  </si>
  <si>
    <t>31 a 60 h</t>
  </si>
  <si>
    <t>1 a 9 h</t>
  </si>
  <si>
    <t>61 a 100 h</t>
  </si>
  <si>
    <t>161 a 200 h</t>
  </si>
  <si>
    <t>Este sistema es una herramienta que permite gestionar la acreditación de las actividades de capacitación, así como la participación de los agentes en las comisiones de las mismas. Es el único sistema de registro en el INAP y posee la totalidad de la información necesaria para el funcionamiento de las actividades.</t>
  </si>
  <si>
    <t>Campos de Práctica-Trayectos Formativos</t>
  </si>
  <si>
    <t>Menos de 50 personas inscriptas</t>
  </si>
  <si>
    <t>50 a 99 personas inscriptas</t>
  </si>
  <si>
    <t>100 a 299 personas inscriptas</t>
  </si>
  <si>
    <t>300 a 499 personas inscriptas</t>
  </si>
  <si>
    <t>700 a 899 personas inscriptas</t>
  </si>
  <si>
    <t>500 a 699 personas inscriptas</t>
  </si>
  <si>
    <t>900 personas inscriptas o más</t>
  </si>
  <si>
    <t>Ministerio de Trabajo , Empleo y Seguridad Social</t>
  </si>
  <si>
    <t>Instituto Nacional de Cine y Artes Audiovisuales (Ente Público No Estatal - Dto 1536/02)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</si>
</sst>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0.0"/>
  </numFmts>
  <fonts count="39"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10"/>
      <name val="Arial"/>
      <family val="2"/>
    </font>
    <font>
      <b/>
      <sz val="11"/>
      <name val="Calibri"/>
      <family val="2"/>
      <scheme val="minor"/>
    </font>
    <font>
      <sz val="11"/>
      <name val="Calibri"/>
      <family val="2"/>
      <scheme val="minor"/>
    </font>
    <font>
      <u/>
      <sz val="11"/>
      <color theme="10"/>
      <name val="Calibri"/>
      <family val="2"/>
      <scheme val="minor"/>
    </font>
    <font>
      <b/>
      <u/>
      <sz val="11"/>
      <name val="Calibri"/>
      <family val="2"/>
      <scheme val="minor"/>
    </font>
    <font>
      <sz val="10"/>
      <name val="Calibri"/>
      <family val="2"/>
      <scheme val="minor"/>
    </font>
    <font>
      <sz val="12"/>
      <color theme="1"/>
      <name val="Arial"/>
      <family val="2"/>
    </font>
    <font>
      <sz val="11"/>
      <color theme="0"/>
      <name val="Calibri"/>
      <family val="2"/>
      <scheme val="minor"/>
    </font>
    <font>
      <sz val="12"/>
      <name val="Calibri"/>
      <family val="2"/>
      <scheme val="minor"/>
    </font>
    <font>
      <b/>
      <sz val="12"/>
      <name val="Calibri"/>
      <family val="2"/>
      <scheme val="minor"/>
    </font>
    <font>
      <b/>
      <sz val="22"/>
      <color theme="0"/>
      <name val="Calibri"/>
      <family val="2"/>
      <scheme val="minor"/>
    </font>
    <font>
      <sz val="22"/>
      <color theme="0"/>
      <name val="Calibri"/>
      <family val="2"/>
      <scheme val="minor"/>
    </font>
    <font>
      <b/>
      <sz val="14"/>
      <name val="Calibri"/>
      <family val="2"/>
      <scheme val="minor"/>
    </font>
    <font>
      <sz val="14"/>
      <color theme="1"/>
      <name val="Calibri"/>
      <family val="2"/>
      <scheme val="minor"/>
    </font>
    <font>
      <sz val="14"/>
      <color rgb="FF000000"/>
      <name val="Calibri"/>
      <family val="2"/>
      <scheme val="minor"/>
    </font>
    <font>
      <b/>
      <sz val="14"/>
      <color rgb="FF000000"/>
      <name val="Calibri"/>
      <family val="2"/>
      <scheme val="minor"/>
    </font>
    <font>
      <b/>
      <sz val="10"/>
      <name val="Calibri"/>
      <family val="2"/>
      <scheme val="minor"/>
    </font>
    <font>
      <b/>
      <sz val="10"/>
      <color theme="0"/>
      <name val="Calibri"/>
      <family val="2"/>
      <scheme val="minor"/>
    </font>
    <font>
      <sz val="10"/>
      <color rgb="FFC00000"/>
      <name val="Calibri"/>
      <family val="2"/>
      <scheme val="minor"/>
    </font>
    <font>
      <b/>
      <sz val="10"/>
      <color rgb="FFC00000"/>
      <name val="Calibri"/>
      <family val="2"/>
      <scheme val="minor"/>
    </font>
    <font>
      <sz val="10"/>
      <color theme="0"/>
      <name val="Calibri"/>
      <family val="2"/>
      <scheme val="minor"/>
    </font>
    <font>
      <b/>
      <sz val="10"/>
      <color rgb="FFFF0000"/>
      <name val="Calibri"/>
      <family val="2"/>
      <scheme val="minor"/>
    </font>
    <font>
      <sz val="10"/>
      <color theme="1"/>
      <name val="Calibri"/>
      <family val="2"/>
      <scheme val="minor"/>
    </font>
    <font>
      <sz val="10"/>
      <color indexed="8"/>
      <name val="Calibri"/>
      <family val="2"/>
      <scheme val="minor"/>
    </font>
    <font>
      <b/>
      <sz val="10"/>
      <color indexed="8"/>
      <name val="Calibri"/>
      <family val="2"/>
      <scheme val="minor"/>
    </font>
    <font>
      <b/>
      <sz val="10"/>
      <color theme="1"/>
      <name val="Calibri"/>
      <family val="2"/>
      <scheme val="minor"/>
    </font>
    <font>
      <sz val="10"/>
      <color rgb="FFFF0000"/>
      <name val="Calibri"/>
      <family val="2"/>
      <scheme val="minor"/>
    </font>
    <font>
      <sz val="10"/>
      <name val="Calibri"/>
      <family val="2"/>
    </font>
    <font>
      <b/>
      <sz val="10"/>
      <name val="Calibri"/>
      <family val="2"/>
    </font>
    <font>
      <sz val="10"/>
      <color rgb="FF000000"/>
      <name val="Calibri"/>
      <family val="2"/>
      <scheme val="minor"/>
    </font>
    <font>
      <sz val="12"/>
      <color theme="0"/>
      <name val="Calibri"/>
      <family val="2"/>
      <scheme val="minor"/>
    </font>
    <font>
      <b/>
      <sz val="11"/>
      <color rgb="FFC00000"/>
      <name val="Calibri"/>
      <family val="2"/>
      <scheme val="minor"/>
    </font>
    <font>
      <sz val="11"/>
      <color rgb="FFC00000"/>
      <name val="Calibri"/>
      <family val="2"/>
      <scheme val="minor"/>
    </font>
  </fonts>
  <fills count="12">
    <fill>
      <patternFill patternType="none"/>
    </fill>
    <fill>
      <patternFill patternType="gray125"/>
    </fill>
    <fill>
      <patternFill patternType="solid">
        <fgColor theme="0" tint="-0.249977111117893"/>
        <bgColor indexed="64"/>
      </patternFill>
    </fill>
    <fill>
      <patternFill patternType="solid">
        <fgColor rgb="FFF79420"/>
        <bgColor indexed="64"/>
      </patternFill>
    </fill>
    <fill>
      <patternFill patternType="solid">
        <fgColor rgb="FF9283BE"/>
        <bgColor indexed="64"/>
      </patternFill>
    </fill>
    <fill>
      <patternFill patternType="solid">
        <fgColor theme="0" tint="-4.9989318521683403E-2"/>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theme="4" tint="0.79998168889431442"/>
      </patternFill>
    </fill>
    <fill>
      <patternFill patternType="solid">
        <fgColor rgb="FFABABAB"/>
        <bgColor indexed="64"/>
      </patternFill>
    </fill>
    <fill>
      <patternFill patternType="solid">
        <fgColor rgb="FFABABAB"/>
        <bgColor theme="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8">
    <xf numFmtId="0" fontId="0" fillId="0" borderId="0">
      <alignment horizontal="right" indent="3"/>
    </xf>
    <xf numFmtId="0" fontId="6" fillId="0" borderId="0"/>
    <xf numFmtId="0" fontId="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cellStyleXfs>
  <cellXfs count="350">
    <xf numFmtId="0" fontId="0" fillId="0" borderId="0" xfId="0">
      <alignment horizontal="right" indent="3"/>
    </xf>
    <xf numFmtId="0" fontId="7" fillId="0" borderId="0" xfId="0" applyFont="1" applyFill="1" applyBorder="1">
      <alignment horizontal="right" indent="3"/>
    </xf>
    <xf numFmtId="0" fontId="8" fillId="0" borderId="0" xfId="0" applyFont="1" applyFill="1" applyBorder="1">
      <alignment horizontal="right" indent="3"/>
    </xf>
    <xf numFmtId="0" fontId="8" fillId="0" borderId="0" xfId="1" applyFont="1" applyFill="1" applyBorder="1" applyAlignment="1">
      <alignment horizontal="center" wrapText="1"/>
    </xf>
    <xf numFmtId="0" fontId="8" fillId="0" borderId="0" xfId="0" applyFont="1" applyFill="1">
      <alignment horizontal="right" indent="3"/>
    </xf>
    <xf numFmtId="0" fontId="0" fillId="0" borderId="0" xfId="0" applyFill="1">
      <alignment horizontal="right" indent="3"/>
    </xf>
    <xf numFmtId="3" fontId="8" fillId="0" borderId="0" xfId="1" applyNumberFormat="1" applyFont="1" applyFill="1" applyBorder="1" applyAlignment="1">
      <alignment horizontal="center" wrapText="1"/>
    </xf>
    <xf numFmtId="3" fontId="8" fillId="0" borderId="0" xfId="0" applyNumberFormat="1" applyFont="1" applyFill="1" applyBorder="1">
      <alignment horizontal="right" indent="3"/>
    </xf>
    <xf numFmtId="0" fontId="10" fillId="0" borderId="0" xfId="2" applyFont="1" applyBorder="1"/>
    <xf numFmtId="4" fontId="8" fillId="0" borderId="0" xfId="0" applyNumberFormat="1" applyFont="1" applyFill="1" applyBorder="1">
      <alignment horizontal="right" indent="3"/>
    </xf>
    <xf numFmtId="0" fontId="0" fillId="0" borderId="0" xfId="0" applyFont="1">
      <alignment horizontal="right" indent="3"/>
    </xf>
    <xf numFmtId="0" fontId="0" fillId="0" borderId="0" xfId="0" applyFont="1" applyFill="1" applyBorder="1">
      <alignment horizontal="right" indent="3"/>
    </xf>
    <xf numFmtId="0" fontId="0" fillId="0" borderId="0" xfId="0" applyFill="1" applyBorder="1">
      <alignment horizontal="right" indent="3"/>
    </xf>
    <xf numFmtId="0" fontId="11" fillId="0" borderId="0" xfId="0" applyFont="1" applyFill="1" applyBorder="1">
      <alignment horizontal="right" indent="3"/>
    </xf>
    <xf numFmtId="0" fontId="0" fillId="0" borderId="0" xfId="0" applyAlignment="1">
      <alignment horizontal="left" vertical="distributed" wrapText="1"/>
    </xf>
    <xf numFmtId="0" fontId="11" fillId="0" borderId="0" xfId="0" applyFont="1" applyFill="1" applyBorder="1" applyAlignment="1">
      <alignment horizontal="left" vertical="distributed" wrapText="1"/>
    </xf>
    <xf numFmtId="3" fontId="0" fillId="0" borderId="0" xfId="0" applyNumberFormat="1">
      <alignment horizontal="right" indent="3"/>
    </xf>
    <xf numFmtId="0" fontId="0" fillId="2" borderId="0" xfId="0" applyFont="1" applyFill="1">
      <alignment horizontal="right" indent="3"/>
    </xf>
    <xf numFmtId="0" fontId="0" fillId="0" borderId="0" xfId="0" applyFont="1" applyFill="1" applyBorder="1" applyAlignment="1">
      <alignment horizontal="left" vertical="distributed" wrapText="1"/>
    </xf>
    <xf numFmtId="0" fontId="8" fillId="0" borderId="0" xfId="0" applyFont="1" applyFill="1" applyAlignment="1">
      <alignment vertical="center"/>
    </xf>
    <xf numFmtId="0" fontId="11"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wrapText="1"/>
    </xf>
    <xf numFmtId="0" fontId="14" fillId="0" borderId="0" xfId="0" applyFont="1" applyFill="1" applyAlignment="1">
      <alignment vertical="center"/>
    </xf>
    <xf numFmtId="0" fontId="4" fillId="0" borderId="0" xfId="0" applyFont="1" applyAlignment="1">
      <alignment vertical="center"/>
    </xf>
    <xf numFmtId="0" fontId="0" fillId="0" borderId="0" xfId="0" applyFont="1" applyAlignment="1">
      <alignment horizontal="right" vertical="center"/>
    </xf>
    <xf numFmtId="0" fontId="8" fillId="0" borderId="0" xfId="0" applyFont="1" applyFill="1" applyBorder="1" applyAlignment="1">
      <alignment horizontal="left" vertical="center"/>
    </xf>
    <xf numFmtId="0" fontId="11" fillId="0" borderId="0" xfId="0" applyFont="1" applyFill="1" applyBorder="1" applyAlignment="1">
      <alignment horizontal="left" vertical="center"/>
    </xf>
    <xf numFmtId="0" fontId="0" fillId="0" borderId="0" xfId="0" applyFont="1" applyFill="1">
      <alignment horizontal="right" indent="3"/>
    </xf>
    <xf numFmtId="0" fontId="13" fillId="4" borderId="0" xfId="0" applyFont="1" applyFill="1">
      <alignment horizontal="right" indent="3"/>
    </xf>
    <xf numFmtId="0" fontId="3" fillId="0" borderId="0" xfId="0" applyFont="1" applyFill="1" applyBorder="1" applyAlignment="1">
      <alignment horizontal="left" vertical="center" indent="1"/>
    </xf>
    <xf numFmtId="0" fontId="15" fillId="0" borderId="0" xfId="2" applyFont="1" applyFill="1" applyBorder="1" applyAlignment="1">
      <alignment horizontal="left" vertical="center" indent="1"/>
    </xf>
    <xf numFmtId="0" fontId="0" fillId="0" borderId="0" xfId="0" applyBorder="1">
      <alignment horizontal="right" indent="3"/>
    </xf>
    <xf numFmtId="0" fontId="0" fillId="0" borderId="0" xfId="0" applyFont="1" applyBorder="1" applyAlignment="1">
      <alignment horizontal="justify" vertical="center"/>
    </xf>
    <xf numFmtId="0" fontId="0" fillId="4" borderId="0" xfId="0" applyFill="1" applyBorder="1">
      <alignment horizontal="right" indent="3"/>
    </xf>
    <xf numFmtId="0" fontId="13" fillId="4" borderId="0" xfId="0" applyFont="1" applyFill="1" applyBorder="1">
      <alignment horizontal="right" indent="3"/>
    </xf>
    <xf numFmtId="0" fontId="8" fillId="0" borderId="0" xfId="0" applyNumberFormat="1" applyFont="1" applyFill="1">
      <alignment horizontal="right" indent="3"/>
    </xf>
    <xf numFmtId="0" fontId="0" fillId="0" borderId="0" xfId="0" applyNumberFormat="1" applyFont="1">
      <alignment horizontal="right" indent="3"/>
    </xf>
    <xf numFmtId="0" fontId="19" fillId="0" borderId="0" xfId="0" applyFont="1" applyFill="1" applyBorder="1" applyAlignment="1">
      <alignment horizontal="left" vertical="center" indent="1"/>
    </xf>
    <xf numFmtId="0" fontId="19"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Border="1" applyAlignment="1">
      <alignment horizontal="right" wrapText="1"/>
    </xf>
    <xf numFmtId="0" fontId="0" fillId="0" borderId="0" xfId="0" applyFill="1" applyBorder="1" applyAlignment="1">
      <alignment horizontal="right" wrapText="1"/>
    </xf>
    <xf numFmtId="0" fontId="2" fillId="0" borderId="0" xfId="0" applyFont="1" applyBorder="1" applyAlignment="1">
      <alignment horizontal="left" vertical="center" wrapText="1" indent="3"/>
    </xf>
    <xf numFmtId="0" fontId="2" fillId="0" borderId="0" xfId="0" applyFont="1" applyBorder="1" applyAlignment="1">
      <alignment horizontal="left" vertical="center" wrapText="1"/>
    </xf>
    <xf numFmtId="0" fontId="20" fillId="0" borderId="0" xfId="0" applyFont="1"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12" fillId="0" borderId="0" xfId="0" applyFont="1" applyBorder="1" applyAlignment="1">
      <alignment horizontal="left" vertical="center"/>
    </xf>
    <xf numFmtId="0" fontId="0" fillId="4" borderId="0" xfId="0" applyFill="1" applyBorder="1" applyAlignment="1">
      <alignment horizontal="left" vertical="center" indent="3"/>
    </xf>
    <xf numFmtId="0" fontId="0" fillId="0" borderId="0" xfId="0" applyBorder="1" applyAlignment="1">
      <alignment horizontal="left" vertical="center" indent="3"/>
    </xf>
    <xf numFmtId="0" fontId="0" fillId="0" borderId="0" xfId="0" applyFill="1" applyBorder="1" applyAlignment="1">
      <alignment horizontal="left" vertical="center" indent="3"/>
    </xf>
    <xf numFmtId="0" fontId="0" fillId="0" borderId="0" xfId="0" applyBorder="1" applyAlignment="1"/>
    <xf numFmtId="0" fontId="21" fillId="0" borderId="0" xfId="0" applyFont="1" applyAlignment="1">
      <alignment horizontal="left" vertical="center" wrapText="1"/>
    </xf>
    <xf numFmtId="0" fontId="19" fillId="0" borderId="0" xfId="0" applyFont="1" applyBorder="1" applyAlignment="1">
      <alignment horizontal="left" vertical="center" wrapText="1"/>
    </xf>
    <xf numFmtId="0" fontId="8" fillId="0" borderId="0" xfId="0" applyFont="1" applyFill="1" applyBorder="1" applyAlignment="1">
      <alignment vertical="center"/>
    </xf>
    <xf numFmtId="0" fontId="14" fillId="0" borderId="0" xfId="0" applyFont="1" applyFill="1" applyAlignment="1">
      <alignment vertical="top" wrapText="1"/>
    </xf>
    <xf numFmtId="0" fontId="18" fillId="0" borderId="0" xfId="0" applyFont="1" applyFill="1">
      <alignment horizontal="right" indent="3"/>
    </xf>
    <xf numFmtId="0" fontId="18" fillId="0" borderId="0" xfId="0" applyFont="1" applyFill="1" applyBorder="1" applyAlignment="1">
      <alignment horizontal="left" vertical="center" indent="1"/>
    </xf>
    <xf numFmtId="0" fontId="11" fillId="0" borderId="0" xfId="0" applyFont="1" applyFill="1" applyBorder="1" applyAlignment="1">
      <alignment vertical="center"/>
    </xf>
    <xf numFmtId="0" fontId="8" fillId="0" borderId="0" xfId="0" applyFont="1" applyFill="1" applyBorder="1" applyAlignment="1">
      <alignment vertical="center"/>
    </xf>
    <xf numFmtId="0" fontId="11" fillId="0" borderId="0" xfId="2" applyFont="1" applyFill="1" applyBorder="1" applyAlignment="1">
      <alignment horizontal="center" wrapText="1"/>
    </xf>
    <xf numFmtId="0" fontId="22" fillId="0" borderId="0" xfId="0" applyFont="1" applyFill="1" applyBorder="1">
      <alignment horizontal="right" indent="3"/>
    </xf>
    <xf numFmtId="0" fontId="11" fillId="0" borderId="0" xfId="1" applyFont="1" applyFill="1" applyBorder="1" applyAlignment="1">
      <alignment horizontal="center" wrapText="1"/>
    </xf>
    <xf numFmtId="0" fontId="23" fillId="0" borderId="0" xfId="0" applyFont="1" applyFill="1" applyBorder="1" applyAlignment="1">
      <alignment horizontal="center" vertical="center"/>
    </xf>
    <xf numFmtId="0" fontId="23" fillId="0" borderId="0" xfId="1" applyFont="1" applyFill="1" applyBorder="1" applyAlignment="1">
      <alignment horizontal="center" vertical="center" wrapText="1"/>
    </xf>
    <xf numFmtId="3" fontId="22" fillId="5" borderId="1" xfId="1" applyNumberFormat="1" applyFont="1" applyFill="1" applyBorder="1" applyAlignment="1">
      <alignment vertical="center"/>
    </xf>
    <xf numFmtId="0" fontId="11" fillId="0" borderId="1" xfId="0" applyFont="1" applyFill="1" applyBorder="1" applyAlignment="1">
      <alignment horizontal="left" vertical="center" indent="1"/>
    </xf>
    <xf numFmtId="0" fontId="16" fillId="7" borderId="0" xfId="0" applyFont="1" applyFill="1" applyBorder="1" applyAlignment="1">
      <alignment horizontal="left" vertical="center"/>
    </xf>
    <xf numFmtId="0" fontId="8" fillId="7" borderId="0" xfId="0" applyFont="1" applyFill="1" applyBorder="1">
      <alignment horizontal="right" indent="3"/>
    </xf>
    <xf numFmtId="0" fontId="22" fillId="5" borderId="1" xfId="0" applyFont="1" applyFill="1" applyBorder="1" applyAlignment="1">
      <alignment horizontal="center" vertical="center"/>
    </xf>
    <xf numFmtId="0" fontId="11" fillId="0" borderId="0" xfId="0" applyFont="1" applyFill="1">
      <alignment horizontal="right" indent="3"/>
    </xf>
    <xf numFmtId="0" fontId="11" fillId="0" borderId="0" xfId="0" applyFont="1" applyFill="1" applyAlignment="1">
      <alignment vertical="center"/>
    </xf>
    <xf numFmtId="0" fontId="28" fillId="0" borderId="0" xfId="0" applyFont="1">
      <alignment horizontal="right" indent="3"/>
    </xf>
    <xf numFmtId="0" fontId="23" fillId="0" borderId="0" xfId="0" applyNumberFormat="1" applyFont="1" applyFill="1" applyBorder="1" applyAlignment="1">
      <alignment horizontal="center" vertical="center"/>
    </xf>
    <xf numFmtId="0" fontId="23" fillId="0" borderId="0" xfId="0" applyNumberFormat="1" applyFont="1" applyFill="1" applyBorder="1" applyAlignment="1">
      <alignment horizontal="center" vertical="center" wrapText="1"/>
    </xf>
    <xf numFmtId="3" fontId="29" fillId="0" borderId="1" xfId="4" applyNumberFormat="1" applyFont="1" applyBorder="1" applyAlignment="1">
      <alignment vertical="center"/>
    </xf>
    <xf numFmtId="3" fontId="30" fillId="0" borderId="1" xfId="4" applyNumberFormat="1" applyFont="1" applyBorder="1" applyAlignment="1">
      <alignment vertical="center"/>
    </xf>
    <xf numFmtId="3" fontId="22" fillId="5" borderId="1" xfId="0" applyNumberFormat="1" applyFont="1" applyFill="1" applyBorder="1" applyAlignment="1">
      <alignment vertical="center"/>
    </xf>
    <xf numFmtId="1" fontId="11" fillId="0" borderId="0" xfId="0" applyNumberFormat="1" applyFont="1" applyBorder="1" applyAlignment="1">
      <alignment vertical="center"/>
    </xf>
    <xf numFmtId="0" fontId="11" fillId="0" borderId="0" xfId="0" applyNumberFormat="1" applyFont="1" applyBorder="1" applyAlignment="1">
      <alignment vertical="center"/>
    </xf>
    <xf numFmtId="0" fontId="28" fillId="0" borderId="0" xfId="0" applyNumberFormat="1" applyFont="1" applyBorder="1" applyAlignment="1">
      <alignment vertical="center"/>
    </xf>
    <xf numFmtId="0" fontId="28" fillId="0" borderId="0" xfId="0" applyFont="1" applyAlignment="1">
      <alignment horizontal="right" vertical="center"/>
    </xf>
    <xf numFmtId="2" fontId="28" fillId="0" borderId="0" xfId="0" applyNumberFormat="1" applyFont="1" applyAlignment="1">
      <alignment horizontal="right" vertical="center"/>
    </xf>
    <xf numFmtId="3" fontId="28" fillId="0" borderId="1" xfId="0" applyNumberFormat="1" applyFont="1" applyBorder="1" applyAlignment="1"/>
    <xf numFmtId="0" fontId="28" fillId="0" borderId="0" xfId="0" applyFont="1" applyFill="1" applyBorder="1">
      <alignment horizontal="right" indent="3"/>
    </xf>
    <xf numFmtId="3" fontId="29" fillId="0" borderId="1" xfId="7" applyNumberFormat="1" applyFont="1" applyBorder="1" applyAlignment="1">
      <alignment horizontal="right" vertical="center"/>
    </xf>
    <xf numFmtId="3" fontId="28" fillId="0" borderId="1" xfId="0" applyNumberFormat="1" applyFont="1" applyBorder="1" applyAlignment="1">
      <alignment vertical="center"/>
    </xf>
    <xf numFmtId="0" fontId="32" fillId="0" borderId="0" xfId="0" applyFont="1" applyFill="1" applyBorder="1" applyAlignment="1">
      <alignment vertical="center"/>
    </xf>
    <xf numFmtId="0" fontId="22" fillId="5" borderId="1" xfId="0" applyFont="1" applyFill="1" applyBorder="1" applyAlignment="1">
      <alignment horizontal="left" vertical="center" indent="1"/>
    </xf>
    <xf numFmtId="0" fontId="22" fillId="0" borderId="1" xfId="0" applyFont="1" applyFill="1" applyBorder="1" applyAlignment="1">
      <alignment horizontal="left" vertical="center" indent="1"/>
    </xf>
    <xf numFmtId="0" fontId="11" fillId="0" borderId="1" xfId="3" applyFont="1" applyFill="1" applyBorder="1" applyAlignment="1">
      <alignment horizontal="left" vertical="center" wrapText="1" indent="1"/>
    </xf>
    <xf numFmtId="0" fontId="22" fillId="0" borderId="1" xfId="3" applyFont="1" applyFill="1" applyBorder="1" applyAlignment="1">
      <alignment horizontal="center" vertical="center" wrapText="1"/>
    </xf>
    <xf numFmtId="0" fontId="11" fillId="0" borderId="1" xfId="0" applyNumberFormat="1" applyFont="1" applyBorder="1" applyAlignment="1">
      <alignment horizontal="center" vertical="center"/>
    </xf>
    <xf numFmtId="1" fontId="27" fillId="5" borderId="1" xfId="0" applyNumberFormat="1" applyFont="1" applyFill="1" applyBorder="1" applyAlignment="1">
      <alignment horizontal="right" vertical="center" indent="1"/>
    </xf>
    <xf numFmtId="0" fontId="29" fillId="0" borderId="1" xfId="4" applyFont="1" applyBorder="1" applyAlignment="1">
      <alignment horizontal="left" vertical="center" wrapText="1" indent="1"/>
    </xf>
    <xf numFmtId="0" fontId="30" fillId="0" borderId="1" xfId="4" applyFont="1" applyBorder="1" applyAlignment="1">
      <alignment horizontal="center" vertical="center" wrapText="1"/>
    </xf>
    <xf numFmtId="165" fontId="25" fillId="5" borderId="1" xfId="0" applyNumberFormat="1" applyFont="1" applyFill="1" applyBorder="1" applyAlignment="1">
      <alignment vertical="center"/>
    </xf>
    <xf numFmtId="0" fontId="29" fillId="0" borderId="1" xfId="6" applyFont="1" applyBorder="1" applyAlignment="1">
      <alignment horizontal="left" vertical="center" wrapText="1"/>
    </xf>
    <xf numFmtId="0" fontId="31" fillId="5" borderId="1" xfId="0" applyFont="1" applyFill="1" applyBorder="1" applyAlignment="1">
      <alignment horizontal="center" vertical="center"/>
    </xf>
    <xf numFmtId="3" fontId="31" fillId="5" borderId="1" xfId="0" applyNumberFormat="1" applyFont="1" applyFill="1" applyBorder="1" applyAlignment="1">
      <alignment horizontal="right" vertical="center"/>
    </xf>
    <xf numFmtId="0" fontId="32" fillId="0" borderId="0" xfId="0" applyFont="1" applyFill="1" applyBorder="1" applyAlignment="1">
      <alignment horizontal="right" vertical="center"/>
    </xf>
    <xf numFmtId="164" fontId="28" fillId="0" borderId="1" xfId="0" applyNumberFormat="1" applyFont="1" applyBorder="1" applyAlignment="1">
      <alignment vertical="center"/>
    </xf>
    <xf numFmtId="0" fontId="23" fillId="7" borderId="0" xfId="0" applyFont="1" applyFill="1" applyBorder="1" applyAlignment="1">
      <alignment horizontal="center" vertical="center"/>
    </xf>
    <xf numFmtId="0" fontId="28" fillId="7" borderId="0" xfId="0" applyFont="1" applyFill="1" applyAlignment="1">
      <alignment horizontal="right" vertical="center"/>
    </xf>
    <xf numFmtId="3" fontId="31" fillId="5" borderId="1" xfId="0" applyNumberFormat="1" applyFont="1" applyFill="1" applyBorder="1" applyAlignment="1"/>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17" fillId="0" borderId="0" xfId="0" applyFont="1" applyFill="1" applyAlignment="1">
      <alignment horizontal="left" indent="3"/>
    </xf>
    <xf numFmtId="0" fontId="16" fillId="0" borderId="0" xfId="0" applyFont="1" applyFill="1" applyAlignment="1">
      <alignment horizontal="left" vertical="center"/>
    </xf>
    <xf numFmtId="0" fontId="13" fillId="0" borderId="0" xfId="0" applyFont="1" applyFill="1">
      <alignment horizontal="right" indent="3"/>
    </xf>
    <xf numFmtId="2" fontId="24" fillId="0" borderId="1" xfId="0" applyNumberFormat="1" applyFont="1" applyBorder="1" applyAlignment="1"/>
    <xf numFmtId="3" fontId="29" fillId="0" borderId="5" xfId="4" applyNumberFormat="1" applyFont="1" applyBorder="1" applyAlignment="1">
      <alignment vertical="center"/>
    </xf>
    <xf numFmtId="3" fontId="30" fillId="0" borderId="5" xfId="4" applyNumberFormat="1" applyFont="1" applyBorder="1" applyAlignment="1">
      <alignment vertical="center"/>
    </xf>
    <xf numFmtId="3" fontId="22" fillId="5" borderId="5" xfId="0" applyNumberFormat="1" applyFont="1" applyFill="1" applyBorder="1" applyAlignment="1">
      <alignment vertical="center"/>
    </xf>
    <xf numFmtId="4" fontId="24" fillId="0" borderId="1" xfId="7" applyNumberFormat="1" applyFont="1" applyBorder="1" applyAlignment="1">
      <alignment horizontal="right" vertical="center"/>
    </xf>
    <xf numFmtId="4" fontId="28" fillId="0" borderId="1" xfId="0" applyNumberFormat="1" applyFont="1" applyBorder="1" applyAlignment="1">
      <alignment vertical="center"/>
    </xf>
    <xf numFmtId="4" fontId="25" fillId="5" borderId="1" xfId="0" applyNumberFormat="1" applyFont="1" applyFill="1" applyBorder="1" applyAlignment="1">
      <alignment horizontal="right" vertical="center"/>
    </xf>
    <xf numFmtId="4" fontId="25" fillId="0" borderId="1" xfId="0" applyNumberFormat="1" applyFont="1" applyBorder="1" applyAlignment="1">
      <alignment horizontal="right" vertical="center"/>
    </xf>
    <xf numFmtId="2" fontId="25" fillId="5" borderId="1" xfId="0" applyNumberFormat="1" applyFont="1" applyFill="1" applyBorder="1" applyAlignment="1"/>
    <xf numFmtId="2" fontId="24" fillId="0" borderId="1" xfId="0" applyNumberFormat="1" applyFont="1" applyFill="1" applyBorder="1" applyAlignment="1">
      <alignment vertical="center"/>
    </xf>
    <xf numFmtId="2" fontId="25" fillId="0" borderId="1" xfId="0" applyNumberFormat="1" applyFont="1" applyFill="1" applyBorder="1" applyAlignment="1">
      <alignment vertical="center"/>
    </xf>
    <xf numFmtId="2" fontId="11" fillId="0" borderId="1" xfId="0" applyNumberFormat="1" applyFont="1" applyBorder="1" applyAlignment="1">
      <alignment vertical="center"/>
    </xf>
    <xf numFmtId="4" fontId="25" fillId="0" borderId="1" xfId="1" applyNumberFormat="1" applyFont="1" applyFill="1" applyBorder="1" applyAlignment="1">
      <alignment vertical="center"/>
    </xf>
    <xf numFmtId="3" fontId="11" fillId="0" borderId="1" xfId="1" applyNumberFormat="1" applyFont="1" applyFill="1" applyBorder="1" applyAlignment="1">
      <alignment vertical="center"/>
    </xf>
    <xf numFmtId="3" fontId="22" fillId="0" borderId="1" xfId="1" applyNumberFormat="1" applyFont="1" applyFill="1" applyBorder="1" applyAlignment="1">
      <alignment vertical="center"/>
    </xf>
    <xf numFmtId="4" fontId="24" fillId="0" borderId="1" xfId="1" applyNumberFormat="1" applyFont="1" applyFill="1" applyBorder="1" applyAlignment="1">
      <alignment vertical="center"/>
    </xf>
    <xf numFmtId="164" fontId="24" fillId="0" borderId="0" xfId="1" applyNumberFormat="1" applyFont="1" applyFill="1" applyBorder="1" applyAlignment="1">
      <alignment vertical="center"/>
    </xf>
    <xf numFmtId="3" fontId="22" fillId="0" borderId="1" xfId="0" applyNumberFormat="1" applyFont="1" applyFill="1" applyBorder="1" applyAlignment="1">
      <alignment vertical="center"/>
    </xf>
    <xf numFmtId="4" fontId="25" fillId="0" borderId="1" xfId="0" applyNumberFormat="1" applyFont="1" applyFill="1" applyBorder="1" applyAlignment="1">
      <alignment vertical="center"/>
    </xf>
    <xf numFmtId="4" fontId="25" fillId="5" borderId="1" xfId="1" applyNumberFormat="1" applyFont="1" applyFill="1" applyBorder="1" applyAlignment="1">
      <alignment vertical="center"/>
    </xf>
    <xf numFmtId="164" fontId="25" fillId="0" borderId="0" xfId="1" applyNumberFormat="1" applyFont="1" applyFill="1" applyBorder="1" applyAlignment="1">
      <alignment vertical="center"/>
    </xf>
    <xf numFmtId="0" fontId="23" fillId="0" borderId="3" xfId="1" applyFont="1" applyFill="1" applyBorder="1" applyAlignment="1">
      <alignment horizontal="center" vertical="center" wrapText="1"/>
    </xf>
    <xf numFmtId="3" fontId="11" fillId="0" borderId="1" xfId="0" applyNumberFormat="1" applyFont="1" applyFill="1" applyBorder="1" applyAlignment="1">
      <alignment horizontal="right" vertical="center"/>
    </xf>
    <xf numFmtId="2" fontId="24" fillId="0" borderId="1" xfId="0" applyNumberFormat="1" applyFont="1" applyFill="1" applyBorder="1" applyAlignment="1">
      <alignment horizontal="right" vertical="center"/>
    </xf>
    <xf numFmtId="3" fontId="22" fillId="0" borderId="1" xfId="0" applyNumberFormat="1" applyFont="1" applyFill="1" applyBorder="1" applyAlignment="1">
      <alignment horizontal="right" vertical="center"/>
    </xf>
    <xf numFmtId="2" fontId="25" fillId="0" borderId="1" xfId="0" applyNumberFormat="1" applyFont="1" applyFill="1" applyBorder="1" applyAlignment="1">
      <alignment horizontal="right" vertical="center"/>
    </xf>
    <xf numFmtId="3" fontId="11" fillId="0" borderId="1" xfId="0" applyNumberFormat="1" applyFont="1" applyFill="1" applyBorder="1" applyAlignment="1">
      <alignment vertical="center"/>
    </xf>
    <xf numFmtId="4" fontId="24" fillId="0" borderId="1" xfId="0" applyNumberFormat="1" applyFont="1" applyFill="1" applyBorder="1" applyAlignment="1">
      <alignment vertical="center"/>
    </xf>
    <xf numFmtId="3" fontId="11" fillId="0" borderId="1" xfId="1" applyNumberFormat="1" applyFont="1" applyFill="1" applyBorder="1" applyAlignment="1">
      <alignment vertical="center" wrapText="1"/>
    </xf>
    <xf numFmtId="4" fontId="25" fillId="5" borderId="1" xfId="0" applyNumberFormat="1" applyFont="1" applyFill="1" applyBorder="1" applyAlignment="1">
      <alignment vertical="center"/>
    </xf>
    <xf numFmtId="3" fontId="22" fillId="5" borderId="1" xfId="1" applyNumberFormat="1" applyFont="1" applyFill="1" applyBorder="1" applyAlignment="1">
      <alignment vertical="center" wrapText="1"/>
    </xf>
    <xf numFmtId="4" fontId="24" fillId="0" borderId="1" xfId="0" applyNumberFormat="1" applyFont="1" applyFill="1" applyBorder="1" applyAlignment="1">
      <alignment horizontal="right" vertical="center"/>
    </xf>
    <xf numFmtId="3" fontId="11" fillId="0" borderId="1" xfId="1" applyNumberFormat="1" applyFont="1" applyFill="1" applyBorder="1" applyAlignment="1">
      <alignment horizontal="right" vertical="center" wrapText="1"/>
    </xf>
    <xf numFmtId="3" fontId="22" fillId="5" borderId="1" xfId="0" applyNumberFormat="1" applyFont="1" applyFill="1" applyBorder="1" applyAlignment="1">
      <alignment horizontal="right" vertical="center"/>
    </xf>
    <xf numFmtId="3" fontId="22" fillId="5" borderId="1" xfId="1" applyNumberFormat="1" applyFont="1" applyFill="1" applyBorder="1" applyAlignment="1">
      <alignment horizontal="right" vertical="center" wrapText="1"/>
    </xf>
    <xf numFmtId="3" fontId="11" fillId="0" borderId="1" xfId="3" applyNumberFormat="1" applyFont="1" applyFill="1" applyBorder="1" applyAlignment="1">
      <alignment vertical="center"/>
    </xf>
    <xf numFmtId="3" fontId="22" fillId="0" borderId="1" xfId="3" applyNumberFormat="1" applyFont="1" applyFill="1" applyBorder="1" applyAlignment="1">
      <alignment vertical="center"/>
    </xf>
    <xf numFmtId="3" fontId="11" fillId="0" borderId="1" xfId="0" applyNumberFormat="1" applyFont="1" applyBorder="1" applyAlignment="1">
      <alignment vertical="center"/>
    </xf>
    <xf numFmtId="2" fontId="24" fillId="0" borderId="1" xfId="0" applyNumberFormat="1" applyFont="1" applyBorder="1" applyAlignment="1">
      <alignment vertical="center"/>
    </xf>
    <xf numFmtId="0" fontId="28" fillId="0" borderId="0" xfId="0" applyFont="1" applyAlignment="1">
      <alignment vertical="center"/>
    </xf>
    <xf numFmtId="0" fontId="28" fillId="0" borderId="0" xfId="0" applyFont="1" applyFill="1" applyAlignment="1">
      <alignment horizontal="right" vertical="center"/>
    </xf>
    <xf numFmtId="0" fontId="28" fillId="3" borderId="0" xfId="0" applyFont="1" applyFill="1" applyAlignment="1">
      <alignment horizontal="right" vertical="center"/>
    </xf>
    <xf numFmtId="0" fontId="28" fillId="0" borderId="0" xfId="0" applyFont="1" applyAlignment="1">
      <alignment horizontal="left" vertical="center"/>
    </xf>
    <xf numFmtId="0" fontId="23" fillId="7" borderId="0" xfId="0" applyFont="1" applyFill="1" applyBorder="1" applyAlignment="1">
      <alignment vertical="center"/>
    </xf>
    <xf numFmtId="0" fontId="8" fillId="0" borderId="0" xfId="0" applyFont="1" applyFill="1" applyBorder="1" applyAlignment="1">
      <alignment horizontal="left" vertical="center"/>
    </xf>
    <xf numFmtId="0" fontId="11" fillId="0" borderId="0" xfId="0" applyFont="1" applyFill="1" applyBorder="1" applyAlignment="1">
      <alignment vertical="center"/>
    </xf>
    <xf numFmtId="0" fontId="29" fillId="0" borderId="1" xfId="5" applyFont="1" applyBorder="1" applyAlignment="1">
      <alignment horizontal="left" vertical="center" wrapText="1" indent="1"/>
    </xf>
    <xf numFmtId="3" fontId="29" fillId="0" borderId="1" xfId="5" applyNumberFormat="1" applyFont="1" applyBorder="1" applyAlignment="1">
      <alignment horizontal="right" vertical="center" indent="1"/>
    </xf>
    <xf numFmtId="3" fontId="22" fillId="5" borderId="1" xfId="0" applyNumberFormat="1" applyFont="1" applyFill="1" applyBorder="1" applyAlignment="1">
      <alignment horizontal="right" vertical="center" indent="1"/>
    </xf>
    <xf numFmtId="0" fontId="28" fillId="5" borderId="0" xfId="0" applyFont="1" applyFill="1" applyAlignment="1">
      <alignment horizontal="right" vertical="center"/>
    </xf>
    <xf numFmtId="2" fontId="24" fillId="0" borderId="1" xfId="0" applyNumberFormat="1" applyFont="1" applyFill="1" applyBorder="1" applyAlignment="1">
      <alignment horizontal="right" vertical="center" indent="1"/>
    </xf>
    <xf numFmtId="2" fontId="25" fillId="5" borderId="1" xfId="0" applyNumberFormat="1" applyFont="1" applyFill="1" applyBorder="1" applyAlignment="1">
      <alignment horizontal="right" vertical="center" indent="1"/>
    </xf>
    <xf numFmtId="0" fontId="15" fillId="0" borderId="0" xfId="0" applyFont="1" applyFill="1" applyBorder="1" applyAlignment="1"/>
    <xf numFmtId="0" fontId="2" fillId="0" borderId="0" xfId="0" applyFont="1" applyFill="1" applyBorder="1" applyAlignment="1">
      <alignment horizontal="left" vertical="center" indent="3"/>
    </xf>
    <xf numFmtId="0" fontId="2" fillId="0" borderId="0" xfId="0" applyFont="1" applyFill="1" applyBorder="1" applyAlignment="1">
      <alignment horizontal="left" vertical="center" wrapText="1" indent="3"/>
    </xf>
    <xf numFmtId="0" fontId="15" fillId="0" borderId="0" xfId="0" applyFont="1" applyFill="1" applyBorder="1" applyAlignment="1">
      <alignment horizontal="left" vertical="center" indent="3"/>
    </xf>
    <xf numFmtId="0" fontId="15" fillId="0" borderId="0" xfId="0" applyFont="1" applyFill="1" applyBorder="1" applyAlignment="1">
      <alignment horizontal="left" vertical="center" indent="1"/>
    </xf>
    <xf numFmtId="0" fontId="2" fillId="0" borderId="0" xfId="0" applyFont="1" applyFill="1" applyBorder="1">
      <alignment horizontal="right" indent="3"/>
    </xf>
    <xf numFmtId="0" fontId="2" fillId="0" borderId="0" xfId="0" applyFont="1" applyFill="1" applyBorder="1" applyAlignment="1">
      <alignment horizontal="left" indent="3"/>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0" fontId="28" fillId="0" borderId="0" xfId="0" applyFont="1" applyFill="1" applyBorder="1" applyAlignment="1">
      <alignment horizontal="left" vertical="center"/>
    </xf>
    <xf numFmtId="0" fontId="7" fillId="0" borderId="0" xfId="2" applyFont="1" applyFill="1" applyBorder="1" applyAlignment="1">
      <alignment horizontal="left" vertical="center" indent="3"/>
    </xf>
    <xf numFmtId="3" fontId="8" fillId="0" borderId="1" xfId="0" applyNumberFormat="1" applyFont="1" applyFill="1" applyBorder="1" applyAlignment="1"/>
    <xf numFmtId="2" fontId="38" fillId="0" borderId="1" xfId="0" applyNumberFormat="1" applyFont="1" applyFill="1" applyBorder="1" applyAlignment="1"/>
    <xf numFmtId="3" fontId="7" fillId="5" borderId="1" xfId="0" applyNumberFormat="1" applyFont="1" applyFill="1" applyBorder="1" applyAlignment="1"/>
    <xf numFmtId="2" fontId="37" fillId="5" borderId="1" xfId="0" applyNumberFormat="1" applyFont="1" applyFill="1" applyBorder="1" applyAlignment="1"/>
    <xf numFmtId="0" fontId="8" fillId="0" borderId="1" xfId="0" applyFont="1" applyFill="1" applyBorder="1" applyAlignment="1">
      <alignment horizontal="left"/>
    </xf>
    <xf numFmtId="0" fontId="7" fillId="5" borderId="1" xfId="0" applyFont="1" applyFill="1" applyBorder="1" applyAlignment="1"/>
    <xf numFmtId="3" fontId="8" fillId="0" borderId="1" xfId="0" applyNumberFormat="1" applyFont="1" applyBorder="1" applyAlignment="1"/>
    <xf numFmtId="2" fontId="38" fillId="0" borderId="1" xfId="0" applyNumberFormat="1" applyFont="1" applyBorder="1" applyAlignment="1"/>
    <xf numFmtId="0" fontId="15" fillId="0" borderId="0" xfId="2" applyFont="1" applyFill="1" applyBorder="1" applyAlignment="1">
      <alignment horizontal="left" vertical="center" indent="3"/>
    </xf>
    <xf numFmtId="0" fontId="17" fillId="10" borderId="0" xfId="0" applyFont="1" applyFill="1" applyAlignment="1">
      <alignment horizontal="left" vertical="center"/>
    </xf>
    <xf numFmtId="0" fontId="16" fillId="10" borderId="0" xfId="0" applyFont="1" applyFill="1" applyBorder="1" applyAlignment="1">
      <alignment vertical="center"/>
    </xf>
    <xf numFmtId="0" fontId="17" fillId="10" borderId="0" xfId="0" applyFont="1" applyFill="1" applyBorder="1">
      <alignment horizontal="right" indent="3"/>
    </xf>
    <xf numFmtId="0" fontId="17" fillId="10" borderId="0" xfId="0" applyFont="1" applyFill="1" applyBorder="1" applyAlignment="1">
      <alignment horizontal="left" vertical="center"/>
    </xf>
    <xf numFmtId="0" fontId="16" fillId="10" borderId="0" xfId="0" applyFont="1" applyFill="1" applyBorder="1" applyAlignment="1">
      <alignment horizontal="justify" vertical="center"/>
    </xf>
    <xf numFmtId="0" fontId="17" fillId="10" borderId="0" xfId="0" applyFont="1" applyFill="1" applyBorder="1" applyAlignment="1">
      <alignment horizontal="left" vertical="center" indent="3"/>
    </xf>
    <xf numFmtId="0" fontId="16" fillId="10" borderId="0" xfId="0" applyFont="1" applyFill="1" applyBorder="1" applyAlignment="1">
      <alignment horizontal="left" vertical="center"/>
    </xf>
    <xf numFmtId="0" fontId="13" fillId="10" borderId="0" xfId="0" applyFont="1" applyFill="1" applyBorder="1">
      <alignment horizontal="right" indent="3"/>
    </xf>
    <xf numFmtId="0" fontId="23" fillId="10" borderId="1" xfId="1" applyFont="1" applyFill="1" applyBorder="1" applyAlignment="1">
      <alignment horizontal="center" vertical="center" wrapText="1"/>
    </xf>
    <xf numFmtId="0" fontId="13" fillId="10" borderId="0" xfId="0" applyFont="1" applyFill="1">
      <alignment horizontal="right" indent="3"/>
    </xf>
    <xf numFmtId="0" fontId="23" fillId="10" borderId="1" xfId="0" applyFont="1" applyFill="1" applyBorder="1" applyAlignment="1">
      <alignment horizontal="center" vertical="center"/>
    </xf>
    <xf numFmtId="0" fontId="26" fillId="10" borderId="1" xfId="0" applyFont="1" applyFill="1" applyBorder="1" applyAlignment="1">
      <alignment horizontal="center" vertical="center"/>
    </xf>
    <xf numFmtId="0" fontId="8" fillId="10" borderId="0" xfId="0" applyFont="1" applyFill="1" applyBorder="1">
      <alignment horizontal="right" indent="3"/>
    </xf>
    <xf numFmtId="0" fontId="16" fillId="10" borderId="0" xfId="0" applyFont="1" applyFill="1" applyAlignment="1">
      <alignment vertical="center"/>
    </xf>
    <xf numFmtId="0" fontId="16" fillId="10" borderId="0" xfId="0" applyFont="1" applyFill="1" applyAlignment="1">
      <alignment horizontal="left" vertical="center"/>
    </xf>
    <xf numFmtId="0" fontId="23" fillId="10" borderId="1" xfId="0" applyNumberFormat="1" applyFont="1" applyFill="1" applyBorder="1" applyAlignment="1">
      <alignment horizontal="center" vertical="center"/>
    </xf>
    <xf numFmtId="0" fontId="23" fillId="10" borderId="1" xfId="0" quotePrefix="1" applyNumberFormat="1" applyFont="1" applyFill="1" applyBorder="1" applyAlignment="1">
      <alignment horizontal="center" vertical="center"/>
    </xf>
    <xf numFmtId="0" fontId="23" fillId="10" borderId="5" xfId="0" applyFont="1" applyFill="1" applyBorder="1" applyAlignment="1">
      <alignment horizontal="center" vertical="center"/>
    </xf>
    <xf numFmtId="0" fontId="17" fillId="10" borderId="0" xfId="0" applyFont="1" applyFill="1" applyAlignment="1">
      <alignment horizontal="left" indent="3"/>
    </xf>
    <xf numFmtId="3" fontId="23" fillId="10" borderId="1" xfId="0" applyNumberFormat="1" applyFont="1" applyFill="1" applyBorder="1" applyAlignment="1">
      <alignment horizontal="center" vertical="center"/>
    </xf>
    <xf numFmtId="0" fontId="0" fillId="10" borderId="0" xfId="0" applyFont="1" applyFill="1">
      <alignment horizontal="right" indent="3"/>
    </xf>
    <xf numFmtId="0" fontId="11" fillId="0" borderId="0" xfId="0" applyFont="1" applyFill="1" applyBorder="1" applyAlignment="1">
      <alignment vertical="center"/>
    </xf>
    <xf numFmtId="0" fontId="23" fillId="10" borderId="1" xfId="0" applyFont="1" applyFill="1" applyBorder="1" applyAlignment="1">
      <alignment horizontal="center" vertical="center"/>
    </xf>
    <xf numFmtId="0" fontId="23" fillId="11" borderId="1" xfId="0" applyFont="1" applyFill="1" applyBorder="1" applyAlignment="1">
      <alignment horizontal="center" vertical="center"/>
    </xf>
    <xf numFmtId="0" fontId="15" fillId="0" borderId="9" xfId="2" applyFont="1" applyFill="1" applyBorder="1" applyAlignment="1">
      <alignment horizontal="left" vertical="center" indent="3"/>
    </xf>
    <xf numFmtId="0" fontId="15" fillId="0" borderId="9" xfId="2" applyFont="1" applyBorder="1" applyAlignment="1">
      <alignment horizontal="left" vertical="center" wrapText="1" indent="3"/>
    </xf>
    <xf numFmtId="0" fontId="20" fillId="0" borderId="0" xfId="0" applyFont="1" applyAlignment="1">
      <alignment horizontal="left" vertical="top" wrapText="1"/>
    </xf>
    <xf numFmtId="0" fontId="1" fillId="0" borderId="0" xfId="0" applyFont="1" applyBorder="1" applyAlignment="1">
      <alignment horizontal="center" vertical="center" wrapText="1"/>
    </xf>
    <xf numFmtId="0" fontId="1" fillId="0" borderId="0" xfId="0" applyFont="1" applyBorder="1" applyAlignment="1">
      <alignment horizontal="center" vertical="top" wrapText="1"/>
    </xf>
    <xf numFmtId="0" fontId="20" fillId="0" borderId="0" xfId="0" applyFont="1" applyAlignment="1">
      <alignment horizontal="left" vertical="top" indent="3"/>
    </xf>
    <xf numFmtId="0" fontId="20" fillId="0" borderId="0" xfId="0" applyFont="1" applyAlignment="1">
      <alignment horizontal="left" vertical="top" wrapText="1" indent="3"/>
    </xf>
    <xf numFmtId="0" fontId="16" fillId="10" borderId="0" xfId="0" applyFont="1" applyFill="1" applyAlignment="1">
      <alignment vertical="center"/>
    </xf>
    <xf numFmtId="3" fontId="0" fillId="0" borderId="1" xfId="0" applyNumberFormat="1" applyFont="1" applyBorder="1" applyAlignment="1">
      <alignment horizontal="left" vertical="center"/>
    </xf>
    <xf numFmtId="3" fontId="0" fillId="0" borderId="1" xfId="0" applyNumberFormat="1" applyFont="1" applyBorder="1" applyAlignment="1">
      <alignment vertical="center"/>
    </xf>
    <xf numFmtId="4" fontId="38" fillId="0" borderId="1" xfId="0" applyNumberFormat="1" applyFont="1" applyBorder="1" applyAlignment="1">
      <alignment vertical="center"/>
    </xf>
    <xf numFmtId="0" fontId="0" fillId="0" borderId="1" xfId="0" applyBorder="1" applyAlignment="1">
      <alignment horizontal="left" vertical="center"/>
    </xf>
    <xf numFmtId="3" fontId="0" fillId="0" borderId="1" xfId="0" applyNumberFormat="1" applyBorder="1" applyAlignment="1">
      <alignment vertical="center"/>
    </xf>
    <xf numFmtId="4" fontId="24" fillId="0" borderId="1" xfId="0" applyNumberFormat="1" applyFont="1" applyBorder="1" applyAlignment="1">
      <alignment vertical="center"/>
    </xf>
    <xf numFmtId="0" fontId="0" fillId="0" borderId="0" xfId="0" applyFont="1" applyFill="1" applyBorder="1" applyAlignment="1">
      <alignment horizontal="right" vertical="center"/>
    </xf>
    <xf numFmtId="0" fontId="5" fillId="9" borderId="1" xfId="0" applyFont="1" applyFill="1" applyBorder="1" applyAlignment="1">
      <alignment horizontal="center" vertical="center"/>
    </xf>
    <xf numFmtId="3" fontId="5" fillId="9" borderId="1" xfId="0" applyNumberFormat="1" applyFont="1" applyFill="1" applyBorder="1" applyAlignment="1">
      <alignment vertical="center"/>
    </xf>
    <xf numFmtId="4" fontId="37" fillId="9" borderId="1" xfId="0" applyNumberFormat="1" applyFont="1" applyFill="1" applyBorder="1" applyAlignment="1">
      <alignment vertical="center"/>
    </xf>
    <xf numFmtId="3" fontId="5" fillId="9" borderId="1" xfId="0" applyNumberFormat="1" applyFont="1" applyFill="1" applyBorder="1" applyAlignment="1">
      <alignment horizontal="center" vertical="center"/>
    </xf>
    <xf numFmtId="0" fontId="8" fillId="0" borderId="1" xfId="0" applyFont="1" applyFill="1" applyBorder="1" applyAlignment="1">
      <alignment horizontal="left" vertical="center"/>
    </xf>
    <xf numFmtId="3" fontId="8" fillId="0" borderId="1" xfId="0" applyNumberFormat="1" applyFont="1" applyFill="1" applyBorder="1" applyAlignment="1">
      <alignment vertical="center"/>
    </xf>
    <xf numFmtId="2" fontId="38" fillId="0" borderId="1" xfId="0" applyNumberFormat="1" applyFont="1" applyFill="1" applyBorder="1" applyAlignment="1">
      <alignment vertical="center"/>
    </xf>
    <xf numFmtId="4" fontId="37" fillId="5" borderId="1" xfId="0" applyNumberFormat="1" applyFont="1" applyFill="1" applyBorder="1" applyAlignment="1">
      <alignment vertical="center"/>
    </xf>
    <xf numFmtId="0" fontId="7" fillId="5" borderId="1" xfId="0" applyFont="1" applyFill="1" applyBorder="1" applyAlignment="1">
      <alignment horizontal="center" vertical="center"/>
    </xf>
    <xf numFmtId="3" fontId="7" fillId="5" borderId="1" xfId="0" applyNumberFormat="1" applyFont="1" applyFill="1" applyBorder="1" applyAlignment="1">
      <alignment vertical="center"/>
    </xf>
    <xf numFmtId="2" fontId="37" fillId="5" borderId="1" xfId="0" applyNumberFormat="1" applyFont="1" applyFill="1" applyBorder="1" applyAlignment="1">
      <alignment vertical="center"/>
    </xf>
    <xf numFmtId="0" fontId="11" fillId="0" borderId="7" xfId="0" applyFont="1" applyFill="1" applyBorder="1" applyAlignment="1">
      <alignment horizontal="left" vertical="center"/>
    </xf>
    <xf numFmtId="0" fontId="8" fillId="0" borderId="7" xfId="0" applyFont="1" applyFill="1" applyBorder="1" applyAlignment="1">
      <alignment horizontal="left" vertical="center"/>
    </xf>
    <xf numFmtId="0" fontId="28" fillId="0" borderId="1" xfId="0" applyFont="1" applyBorder="1" applyAlignment="1">
      <alignment horizontal="left" vertical="center"/>
    </xf>
    <xf numFmtId="0" fontId="31" fillId="9" borderId="1" xfId="0" applyFont="1" applyFill="1" applyBorder="1" applyAlignment="1">
      <alignment horizontal="center" vertical="center"/>
    </xf>
    <xf numFmtId="3" fontId="31" fillId="9" borderId="1" xfId="0" applyNumberFormat="1" applyFont="1" applyFill="1" applyBorder="1" applyAlignment="1">
      <alignment vertical="center"/>
    </xf>
    <xf numFmtId="4" fontId="25" fillId="9" borderId="1" xfId="0" applyNumberFormat="1" applyFont="1" applyFill="1" applyBorder="1" applyAlignment="1">
      <alignment vertical="center"/>
    </xf>
    <xf numFmtId="0" fontId="28" fillId="0" borderId="1" xfId="0" applyFont="1" applyFill="1" applyBorder="1" applyAlignment="1">
      <alignment vertical="center"/>
    </xf>
    <xf numFmtId="0" fontId="28" fillId="0" borderId="1" xfId="0" applyNumberFormat="1" applyFont="1" applyFill="1" applyBorder="1" applyAlignment="1">
      <alignment vertical="center"/>
    </xf>
    <xf numFmtId="0" fontId="0" fillId="0" borderId="0" xfId="0" applyAlignment="1">
      <alignment horizontal="right" vertical="center"/>
    </xf>
    <xf numFmtId="0" fontId="28" fillId="0" borderId="1" xfId="0" applyFont="1" applyBorder="1" applyAlignment="1">
      <alignment vertical="center"/>
    </xf>
    <xf numFmtId="0" fontId="28" fillId="0" borderId="1" xfId="0" applyNumberFormat="1" applyFont="1" applyBorder="1" applyAlignment="1">
      <alignment vertical="center"/>
    </xf>
    <xf numFmtId="0" fontId="31" fillId="5" borderId="1" xfId="0" applyFont="1" applyFill="1" applyBorder="1" applyAlignment="1">
      <alignment vertical="center"/>
    </xf>
    <xf numFmtId="2" fontId="25" fillId="5" borderId="1" xfId="0" applyNumberFormat="1" applyFont="1" applyFill="1" applyBorder="1" applyAlignment="1">
      <alignment vertical="center"/>
    </xf>
    <xf numFmtId="2" fontId="25" fillId="5" borderId="1" xfId="0" applyNumberFormat="1" applyFont="1" applyFill="1" applyBorder="1" applyAlignment="1">
      <alignment horizontal="right" vertical="center"/>
    </xf>
    <xf numFmtId="0" fontId="5" fillId="6" borderId="1" xfId="0" applyFont="1" applyFill="1" applyBorder="1" applyAlignment="1">
      <alignment horizontal="left" vertical="center"/>
    </xf>
    <xf numFmtId="0" fontId="5" fillId="8" borderId="1" xfId="0" applyFont="1" applyFill="1" applyBorder="1" applyAlignment="1">
      <alignment vertical="center"/>
    </xf>
    <xf numFmtId="2" fontId="37" fillId="8" borderId="1" xfId="0" applyNumberFormat="1" applyFont="1" applyFill="1" applyBorder="1" applyAlignment="1">
      <alignment vertical="center"/>
    </xf>
    <xf numFmtId="0" fontId="8" fillId="0" borderId="0" xfId="0" applyFont="1" applyFill="1" applyAlignment="1">
      <alignment horizontal="right" vertical="center"/>
    </xf>
    <xf numFmtId="0" fontId="5" fillId="8" borderId="1" xfId="0" applyFont="1" applyFill="1" applyBorder="1" applyAlignment="1">
      <alignment horizontal="left" vertical="center"/>
    </xf>
    <xf numFmtId="0" fontId="7" fillId="8" borderId="1" xfId="0" applyFont="1" applyFill="1" applyBorder="1" applyAlignment="1">
      <alignment vertical="center"/>
    </xf>
    <xf numFmtId="0" fontId="0" fillId="0" borderId="1" xfId="0" applyFont="1" applyBorder="1" applyAlignment="1">
      <alignment horizontal="left" vertical="center"/>
    </xf>
    <xf numFmtId="0" fontId="0" fillId="0" borderId="1" xfId="0" applyFill="1" applyBorder="1" applyAlignment="1">
      <alignment vertical="center"/>
    </xf>
    <xf numFmtId="0" fontId="0" fillId="0" borderId="1" xfId="0" applyFont="1" applyFill="1" applyBorder="1" applyAlignment="1">
      <alignment horizontal="left" vertical="center"/>
    </xf>
    <xf numFmtId="0" fontId="8" fillId="0" borderId="1" xfId="0" applyFont="1" applyFill="1" applyBorder="1" applyAlignment="1">
      <alignment vertical="center"/>
    </xf>
    <xf numFmtId="0" fontId="5" fillId="0" borderId="1" xfId="0" applyFont="1" applyFill="1" applyBorder="1" applyAlignment="1">
      <alignment horizontal="center" vertical="center"/>
    </xf>
    <xf numFmtId="0" fontId="7" fillId="0" borderId="1" xfId="0" applyFont="1" applyFill="1" applyBorder="1" applyAlignment="1">
      <alignment vertical="center"/>
    </xf>
    <xf numFmtId="2" fontId="37" fillId="0" borderId="1" xfId="0" applyNumberFormat="1" applyFont="1" applyFill="1" applyBorder="1" applyAlignment="1">
      <alignment vertical="center"/>
    </xf>
    <xf numFmtId="0" fontId="0" fillId="0" borderId="0" xfId="0" applyNumberFormat="1" applyFont="1" applyFill="1" applyBorder="1" applyAlignment="1">
      <alignment vertical="center"/>
    </xf>
    <xf numFmtId="165" fontId="24" fillId="0" borderId="0" xfId="0" applyNumberFormat="1" applyFont="1" applyFill="1" applyBorder="1" applyAlignment="1">
      <alignment vertical="center"/>
    </xf>
    <xf numFmtId="0" fontId="8" fillId="0" borderId="0" xfId="0" applyFont="1" applyFill="1" applyBorder="1" applyAlignment="1">
      <alignment horizontal="right" vertical="center"/>
    </xf>
    <xf numFmtId="0" fontId="5" fillId="5" borderId="1" xfId="0" applyFont="1" applyFill="1" applyBorder="1" applyAlignment="1">
      <alignment horizontal="center" vertical="center"/>
    </xf>
    <xf numFmtId="0" fontId="5" fillId="5" borderId="1" xfId="0" applyFont="1" applyFill="1" applyBorder="1" applyAlignment="1">
      <alignment vertical="center"/>
    </xf>
    <xf numFmtId="0" fontId="7" fillId="8" borderId="1" xfId="0" applyFont="1" applyFill="1" applyBorder="1" applyAlignment="1">
      <alignment horizontal="left" vertical="center"/>
    </xf>
    <xf numFmtId="3" fontId="7" fillId="8" borderId="1" xfId="0" applyNumberFormat="1" applyFont="1" applyFill="1" applyBorder="1" applyAlignment="1">
      <alignment vertical="center"/>
    </xf>
    <xf numFmtId="0" fontId="11" fillId="0" borderId="0" xfId="0" applyFont="1" applyFill="1" applyAlignment="1">
      <alignment horizontal="right" vertical="center"/>
    </xf>
    <xf numFmtId="3" fontId="5" fillId="8" borderId="1" xfId="0" applyNumberFormat="1" applyFont="1" applyFill="1" applyBorder="1" applyAlignment="1">
      <alignment vertical="center"/>
    </xf>
    <xf numFmtId="2" fontId="25" fillId="8" borderId="1" xfId="0" applyNumberFormat="1" applyFont="1" applyFill="1" applyBorder="1" applyAlignment="1">
      <alignment vertical="center"/>
    </xf>
    <xf numFmtId="0" fontId="31" fillId="0" borderId="0" xfId="0" applyFont="1" applyFill="1" applyBorder="1" applyAlignment="1">
      <alignment horizontal="center" vertical="center"/>
    </xf>
    <xf numFmtId="3" fontId="31" fillId="0" borderId="0" xfId="0" applyNumberFormat="1" applyFont="1" applyFill="1" applyBorder="1" applyAlignment="1">
      <alignment vertical="center"/>
    </xf>
    <xf numFmtId="4" fontId="25" fillId="0" borderId="0" xfId="0" applyNumberFormat="1" applyFont="1" applyFill="1" applyBorder="1" applyAlignment="1">
      <alignment vertical="center"/>
    </xf>
    <xf numFmtId="16" fontId="8" fillId="0" borderId="1" xfId="0" quotePrefix="1" applyNumberFormat="1" applyFont="1" applyFill="1" applyBorder="1" applyAlignment="1">
      <alignment horizontal="center" vertical="center"/>
    </xf>
    <xf numFmtId="16" fontId="38" fillId="0" borderId="1" xfId="0" quotePrefix="1" applyNumberFormat="1" applyFont="1" applyFill="1" applyBorder="1" applyAlignment="1">
      <alignment horizontal="center" vertical="center"/>
    </xf>
    <xf numFmtId="0" fontId="8" fillId="0" borderId="1" xfId="0" quotePrefix="1" applyFont="1" applyFill="1" applyBorder="1" applyAlignment="1">
      <alignment horizontal="center" vertical="center"/>
    </xf>
    <xf numFmtId="0" fontId="0" fillId="0" borderId="0" xfId="0" applyFill="1" applyAlignment="1">
      <alignment horizontal="right" vertical="center"/>
    </xf>
    <xf numFmtId="0" fontId="7" fillId="6" borderId="1" xfId="0" applyFont="1" applyFill="1" applyBorder="1" applyAlignment="1">
      <alignment horizontal="left" vertical="center"/>
    </xf>
    <xf numFmtId="0" fontId="8" fillId="7" borderId="1" xfId="0" applyFont="1" applyFill="1" applyBorder="1" applyAlignment="1">
      <alignment horizontal="left" vertical="center"/>
    </xf>
    <xf numFmtId="0" fontId="8" fillId="7" borderId="1" xfId="0" applyFont="1" applyFill="1" applyBorder="1" applyAlignment="1">
      <alignment vertical="center"/>
    </xf>
    <xf numFmtId="2" fontId="38" fillId="7" borderId="1" xfId="0" applyNumberFormat="1" applyFont="1" applyFill="1" applyBorder="1" applyAlignment="1">
      <alignment vertical="center"/>
    </xf>
    <xf numFmtId="0" fontId="7" fillId="5" borderId="1" xfId="0" applyFont="1" applyFill="1" applyBorder="1" applyAlignment="1">
      <alignment vertical="center"/>
    </xf>
    <xf numFmtId="0" fontId="28" fillId="10" borderId="1" xfId="0" applyFont="1" applyFill="1" applyBorder="1" applyAlignment="1">
      <alignment horizontal="center" vertical="center"/>
    </xf>
    <xf numFmtId="0" fontId="16" fillId="10" borderId="0" xfId="0" applyFont="1" applyFill="1" applyBorder="1" applyAlignment="1">
      <alignment horizontal="left" vertical="center" indent="2"/>
    </xf>
    <xf numFmtId="0" fontId="11" fillId="0" borderId="0" xfId="0" applyFont="1" applyFill="1" applyBorder="1" applyAlignment="1">
      <alignment vertical="center"/>
    </xf>
    <xf numFmtId="0" fontId="23" fillId="10" borderId="6" xfId="0" applyFont="1" applyFill="1" applyBorder="1" applyAlignment="1">
      <alignment horizontal="center" vertical="center"/>
    </xf>
    <xf numFmtId="0" fontId="23" fillId="10" borderId="8" xfId="0" applyFont="1" applyFill="1" applyBorder="1" applyAlignment="1">
      <alignment horizontal="center" vertical="center"/>
    </xf>
    <xf numFmtId="0" fontId="23" fillId="10" borderId="4" xfId="0" applyFont="1" applyFill="1" applyBorder="1" applyAlignment="1">
      <alignment horizontal="center" vertical="center"/>
    </xf>
    <xf numFmtId="0" fontId="23" fillId="10" borderId="9" xfId="0" applyFont="1" applyFill="1" applyBorder="1" applyAlignment="1">
      <alignment horizontal="center" vertical="center"/>
    </xf>
    <xf numFmtId="0" fontId="23" fillId="10" borderId="2" xfId="0" applyFont="1" applyFill="1" applyBorder="1" applyAlignment="1">
      <alignment horizontal="center" vertical="center"/>
    </xf>
    <xf numFmtId="0" fontId="23" fillId="10" borderId="3" xfId="0" applyFont="1" applyFill="1" applyBorder="1" applyAlignment="1">
      <alignment horizontal="center" vertical="center"/>
    </xf>
    <xf numFmtId="0" fontId="23" fillId="10" borderId="2" xfId="1" applyFont="1" applyFill="1" applyBorder="1" applyAlignment="1">
      <alignment horizontal="center" vertical="center" wrapText="1"/>
    </xf>
    <xf numFmtId="0" fontId="23" fillId="10" borderId="10" xfId="1" applyFont="1" applyFill="1" applyBorder="1" applyAlignment="1">
      <alignment horizontal="center" vertical="center" wrapText="1"/>
    </xf>
    <xf numFmtId="0" fontId="23" fillId="10" borderId="1" xfId="1" applyFont="1" applyFill="1" applyBorder="1" applyAlignment="1">
      <alignment horizontal="center" vertical="center" wrapText="1"/>
    </xf>
    <xf numFmtId="0" fontId="16" fillId="10" borderId="0" xfId="0" applyFont="1" applyFill="1" applyAlignment="1">
      <alignment vertical="center"/>
    </xf>
    <xf numFmtId="0" fontId="26" fillId="10" borderId="1" xfId="0" applyFont="1" applyFill="1" applyBorder="1" applyAlignment="1">
      <alignment horizontal="center" vertical="center"/>
    </xf>
    <xf numFmtId="0" fontId="23" fillId="10" borderId="1" xfId="0" applyFont="1" applyFill="1" applyBorder="1" applyAlignment="1">
      <alignment horizontal="center" vertical="center"/>
    </xf>
    <xf numFmtId="0" fontId="5" fillId="0" borderId="0" xfId="0" applyFont="1" applyBorder="1" applyAlignment="1">
      <alignment horizontal="left" vertical="top" wrapText="1"/>
    </xf>
    <xf numFmtId="0" fontId="23" fillId="10" borderId="5" xfId="0" applyFont="1" applyFill="1" applyBorder="1" applyAlignment="1">
      <alignment horizontal="center" vertical="center"/>
    </xf>
    <xf numFmtId="0" fontId="23" fillId="10" borderId="4" xfId="0" applyFont="1" applyFill="1" applyBorder="1" applyAlignment="1">
      <alignment horizontal="center" vertical="center" wrapText="1" justifyLastLine="1"/>
    </xf>
    <xf numFmtId="0" fontId="23" fillId="10" borderId="9" xfId="0" applyFont="1" applyFill="1" applyBorder="1" applyAlignment="1">
      <alignment horizontal="center" vertical="center" wrapText="1" justifyLastLine="1"/>
    </xf>
    <xf numFmtId="0" fontId="23" fillId="10" borderId="5" xfId="0" applyFont="1" applyFill="1" applyBorder="1" applyAlignment="1">
      <alignment horizontal="center" vertical="center" wrapText="1" justifyLastLine="1"/>
    </xf>
    <xf numFmtId="0" fontId="16" fillId="10" borderId="0" xfId="0" applyFont="1" applyFill="1" applyBorder="1" applyAlignment="1">
      <alignment horizontal="left" vertical="center"/>
    </xf>
    <xf numFmtId="0" fontId="11" fillId="0" borderId="0" xfId="0" applyFont="1" applyFill="1" applyBorder="1" applyAlignment="1">
      <alignment horizontal="left" vertical="center"/>
    </xf>
    <xf numFmtId="0" fontId="23" fillId="10" borderId="4" xfId="1" applyFont="1" applyFill="1" applyBorder="1" applyAlignment="1">
      <alignment horizontal="center" vertical="center" wrapText="1"/>
    </xf>
    <xf numFmtId="0" fontId="23" fillId="10" borderId="5" xfId="1" applyFont="1" applyFill="1" applyBorder="1" applyAlignment="1">
      <alignment horizontal="center" vertical="center" wrapText="1"/>
    </xf>
    <xf numFmtId="0" fontId="16" fillId="10" borderId="0" xfId="0" applyFont="1" applyFill="1" applyAlignment="1">
      <alignment horizontal="left" vertical="center"/>
    </xf>
    <xf numFmtId="0" fontId="23" fillId="10" borderId="10" xfId="0" applyFont="1" applyFill="1" applyBorder="1" applyAlignment="1">
      <alignment horizontal="center" vertical="center"/>
    </xf>
    <xf numFmtId="0" fontId="23" fillId="10" borderId="4" xfId="0" applyFont="1" applyFill="1" applyBorder="1" applyAlignment="1">
      <alignment horizontal="center" vertical="center" wrapText="1"/>
    </xf>
    <xf numFmtId="0" fontId="23" fillId="10" borderId="5" xfId="0" applyFont="1" applyFill="1" applyBorder="1" applyAlignment="1">
      <alignment horizontal="center" vertical="center" wrapText="1"/>
    </xf>
    <xf numFmtId="3" fontId="23" fillId="10" borderId="2" xfId="0" applyNumberFormat="1" applyFont="1" applyFill="1" applyBorder="1" applyAlignment="1">
      <alignment horizontal="center" vertical="center"/>
    </xf>
    <xf numFmtId="3" fontId="23" fillId="10" borderId="3" xfId="0" applyNumberFormat="1" applyFont="1" applyFill="1" applyBorder="1" applyAlignment="1">
      <alignment horizontal="center" vertical="center"/>
    </xf>
    <xf numFmtId="0" fontId="23" fillId="10" borderId="7" xfId="0" applyFont="1" applyFill="1" applyBorder="1" applyAlignment="1">
      <alignment horizontal="center" vertical="center"/>
    </xf>
    <xf numFmtId="0" fontId="16" fillId="10" borderId="0" xfId="0" applyFont="1" applyFill="1" applyBorder="1" applyAlignment="1">
      <alignment vertical="center"/>
    </xf>
    <xf numFmtId="0" fontId="23" fillId="10" borderId="1" xfId="0" applyFont="1" applyFill="1" applyBorder="1" applyAlignment="1">
      <alignment horizontal="center" vertical="center" wrapText="1" justifyLastLine="1"/>
    </xf>
    <xf numFmtId="0" fontId="26" fillId="1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xf>
    <xf numFmtId="0" fontId="23" fillId="10" borderId="1" xfId="0" applyNumberFormat="1" applyFont="1" applyFill="1" applyBorder="1" applyAlignment="1">
      <alignment horizontal="center" vertical="center"/>
    </xf>
    <xf numFmtId="0" fontId="23" fillId="10" borderId="1" xfId="0" applyNumberFormat="1" applyFont="1" applyFill="1" applyBorder="1" applyAlignment="1">
      <alignment horizontal="center" vertical="center" wrapText="1"/>
    </xf>
    <xf numFmtId="0" fontId="11" fillId="0" borderId="7" xfId="0" applyFont="1" applyFill="1" applyBorder="1" applyAlignment="1">
      <alignment vertical="center"/>
    </xf>
    <xf numFmtId="0" fontId="8" fillId="0" borderId="0" xfId="0" applyFont="1" applyFill="1" applyBorder="1" applyAlignment="1">
      <alignment vertical="center"/>
    </xf>
    <xf numFmtId="0" fontId="23" fillId="10" borderId="14" xfId="0" applyFont="1" applyFill="1" applyBorder="1" applyAlignment="1">
      <alignment horizontal="center" vertical="center"/>
    </xf>
    <xf numFmtId="0" fontId="23" fillId="10" borderId="15" xfId="0" applyFont="1" applyFill="1" applyBorder="1" applyAlignment="1">
      <alignment horizontal="center" vertical="center"/>
    </xf>
    <xf numFmtId="0" fontId="0" fillId="0" borderId="0" xfId="0" applyFont="1" applyFill="1" applyBorder="1" applyAlignment="1">
      <alignment horizontal="left" vertical="center"/>
    </xf>
    <xf numFmtId="0" fontId="33" fillId="0" borderId="4" xfId="0" applyFont="1" applyBorder="1" applyAlignment="1">
      <alignment horizontal="right" vertical="center" wrapText="1" indent="1"/>
    </xf>
    <xf numFmtId="0" fontId="33" fillId="0" borderId="5" xfId="0" applyFont="1" applyBorder="1" applyAlignment="1">
      <alignment horizontal="right" vertical="center" wrapText="1" indent="1"/>
    </xf>
    <xf numFmtId="0" fontId="34" fillId="5" borderId="1" xfId="0" applyFont="1" applyFill="1" applyBorder="1" applyAlignment="1">
      <alignment horizontal="center" vertical="center" wrapText="1"/>
    </xf>
    <xf numFmtId="0" fontId="33" fillId="0" borderId="4" xfId="0" applyFont="1" applyBorder="1" applyAlignment="1">
      <alignment horizontal="left" vertical="center" wrapText="1" indent="1"/>
    </xf>
    <xf numFmtId="0" fontId="33" fillId="0" borderId="9" xfId="0" applyFont="1" applyBorder="1" applyAlignment="1">
      <alignment horizontal="left" vertical="center" wrapText="1" indent="1"/>
    </xf>
    <xf numFmtId="0" fontId="33" fillId="0" borderId="5" xfId="0" applyFont="1" applyBorder="1" applyAlignment="1">
      <alignment horizontal="left" vertical="center" wrapText="1" indent="1"/>
    </xf>
    <xf numFmtId="0" fontId="35" fillId="0" borderId="0" xfId="0" applyFont="1" applyAlignment="1">
      <alignment horizontal="left" vertical="top" wrapText="1" indent="2"/>
    </xf>
    <xf numFmtId="0" fontId="28" fillId="0" borderId="0" xfId="0" applyFont="1" applyAlignment="1">
      <alignment horizontal="left" vertical="top" wrapText="1" indent="2"/>
    </xf>
    <xf numFmtId="0" fontId="23" fillId="10" borderId="11" xfId="0" applyFont="1" applyFill="1" applyBorder="1" applyAlignment="1">
      <alignment horizontal="center" vertical="center" wrapText="1"/>
    </xf>
    <xf numFmtId="0" fontId="23" fillId="10" borderId="12" xfId="0" applyFont="1" applyFill="1" applyBorder="1" applyAlignment="1">
      <alignment horizontal="center" vertical="center" wrapText="1"/>
    </xf>
    <xf numFmtId="0" fontId="23" fillId="10" borderId="13" xfId="0" applyFont="1" applyFill="1" applyBorder="1" applyAlignment="1">
      <alignment horizontal="center" vertical="center" wrapText="1"/>
    </xf>
    <xf numFmtId="0" fontId="23" fillId="10" borderId="14" xfId="0" applyFont="1" applyFill="1" applyBorder="1" applyAlignment="1">
      <alignment horizontal="center" vertical="center" wrapText="1"/>
    </xf>
    <xf numFmtId="0" fontId="23" fillId="10" borderId="6" xfId="0" applyFont="1" applyFill="1" applyBorder="1" applyAlignment="1">
      <alignment horizontal="center" vertical="center" wrapText="1"/>
    </xf>
    <xf numFmtId="0" fontId="23" fillId="10" borderId="15" xfId="0" applyFont="1" applyFill="1" applyBorder="1" applyAlignment="1">
      <alignment horizontal="center" vertical="center" wrapText="1"/>
    </xf>
    <xf numFmtId="0" fontId="23" fillId="10" borderId="1" xfId="0" applyFont="1" applyFill="1" applyBorder="1" applyAlignment="1">
      <alignment horizontal="center" vertical="center" wrapText="1"/>
    </xf>
    <xf numFmtId="0" fontId="23" fillId="11" borderId="2" xfId="0" applyFont="1" applyFill="1" applyBorder="1" applyAlignment="1">
      <alignment horizontal="center" vertical="center"/>
    </xf>
    <xf numFmtId="0" fontId="23" fillId="11" borderId="3" xfId="0" applyFont="1" applyFill="1" applyBorder="1" applyAlignment="1">
      <alignment horizontal="center" vertical="center"/>
    </xf>
    <xf numFmtId="0" fontId="36" fillId="10" borderId="4" xfId="0" applyFont="1" applyFill="1" applyBorder="1" applyAlignment="1">
      <alignment horizontal="center" vertical="center"/>
    </xf>
    <xf numFmtId="0" fontId="36" fillId="10" borderId="9" xfId="0" applyFont="1" applyFill="1" applyBorder="1" applyAlignment="1">
      <alignment horizontal="center" vertical="center"/>
    </xf>
    <xf numFmtId="0" fontId="36" fillId="10" borderId="5" xfId="0" applyFont="1" applyFill="1" applyBorder="1" applyAlignment="1">
      <alignment horizontal="center" vertical="center"/>
    </xf>
    <xf numFmtId="0" fontId="28" fillId="10" borderId="4" xfId="0" applyFont="1" applyFill="1" applyBorder="1" applyAlignment="1">
      <alignment horizontal="center" vertical="center"/>
    </xf>
    <xf numFmtId="0" fontId="28" fillId="10" borderId="9" xfId="0" applyFont="1" applyFill="1" applyBorder="1" applyAlignment="1">
      <alignment horizontal="center" vertical="center"/>
    </xf>
    <xf numFmtId="0" fontId="28" fillId="10" borderId="5" xfId="0" applyFont="1" applyFill="1" applyBorder="1" applyAlignment="1">
      <alignment horizontal="center" vertical="center"/>
    </xf>
    <xf numFmtId="3" fontId="23" fillId="10" borderId="1" xfId="0" applyNumberFormat="1" applyFont="1" applyFill="1" applyBorder="1" applyAlignment="1">
      <alignment horizontal="center" vertical="center"/>
    </xf>
    <xf numFmtId="0" fontId="23" fillId="11" borderId="1" xfId="0" applyFont="1" applyFill="1" applyBorder="1" applyAlignment="1">
      <alignment horizontal="center" vertical="center"/>
    </xf>
  </cellXfs>
  <cellStyles count="8">
    <cellStyle name="Hipervínculo" xfId="2" builtinId="8"/>
    <cellStyle name="Normal" xfId="0" builtinId="0" customBuiltin="1"/>
    <cellStyle name="Normal_Hoja3" xfId="1" xr:uid="{00000000-0005-0000-0000-000002000000}"/>
    <cellStyle name="Normal_Hoja5" xfId="7" xr:uid="{00000000-0005-0000-0000-000003000000}"/>
    <cellStyle name="Normal_Hoja7" xfId="3" xr:uid="{00000000-0005-0000-0000-000004000000}"/>
    <cellStyle name="Normal_Inscr_modalidad" xfId="5" xr:uid="{00000000-0005-0000-0000-000005000000}"/>
    <cellStyle name="Normal_Inscr_nivel" xfId="4" xr:uid="{00000000-0005-0000-0000-000006000000}"/>
    <cellStyle name="Normal_Inscr_rangoetario" xfId="6" xr:uid="{00000000-0005-0000-0000-000007000000}"/>
  </cellStyles>
  <dxfs count="0"/>
  <tableStyles count="1" defaultTableStyle="TableStyleMedium2" defaultPivotStyle="PivotStyleLight16">
    <tableStyle name="INAP 1" pivot="0" count="1" xr9:uid="{00000000-0011-0000-FFFF-FFFF00000000}">
      <tableStyleElement type="firstColumnStripe" size="3"/>
    </tableStyle>
  </tableStyles>
  <colors>
    <mruColors>
      <color rgb="FFABABAB"/>
      <color rgb="FF635983"/>
      <color rgb="FF9283BE"/>
      <color rgb="FF50B8B1"/>
      <color rgb="FFD7DF23"/>
      <color rgb="FFF79420"/>
      <color rgb="FF3BBCD8"/>
      <color rgb="FFEE4C99"/>
      <color rgb="FFFFD100"/>
      <color rgb="FF7A6D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hyperlink" Target="#'C8'!A1"/></Relationships>
</file>

<file path=xl/drawings/_rels/drawing4.xml.rels><?xml version="1.0" encoding="UTF-8" standalone="yes"?>
<Relationships xmlns="http://schemas.openxmlformats.org/package/2006/relationships"><Relationship Id="rId1" Type="http://schemas.openxmlformats.org/officeDocument/2006/relationships/hyperlink" Target="#'C8'!A1"/></Relationships>
</file>

<file path=xl/drawings/_rels/drawing5.xml.rels><?xml version="1.0" encoding="UTF-8" standalone="yes"?>
<Relationships xmlns="http://schemas.openxmlformats.org/package/2006/relationships"><Relationship Id="rId1" Type="http://schemas.openxmlformats.org/officeDocument/2006/relationships/hyperlink" Target="#'C8'!A1"/></Relationships>
</file>

<file path=xl/drawings/drawing1.xml><?xml version="1.0" encoding="utf-8"?>
<xdr:wsDr xmlns:xdr="http://schemas.openxmlformats.org/drawingml/2006/spreadsheetDrawing" xmlns:a="http://schemas.openxmlformats.org/drawingml/2006/main">
  <xdr:twoCellAnchor>
    <xdr:from>
      <xdr:col>16</xdr:col>
      <xdr:colOff>203202</xdr:colOff>
      <xdr:row>2</xdr:row>
      <xdr:rowOff>25402</xdr:rowOff>
    </xdr:from>
    <xdr:to>
      <xdr:col>16</xdr:col>
      <xdr:colOff>385336</xdr:colOff>
      <xdr:row>3</xdr:row>
      <xdr:rowOff>185421</xdr:rowOff>
    </xdr:to>
    <xdr:sp macro="" textlink="">
      <xdr:nvSpPr>
        <xdr:cNvPr id="3" name="Triángulo 2">
          <a:hlinkClick xmlns:r="http://schemas.openxmlformats.org/officeDocument/2006/relationships" r:id="rId1"/>
          <a:extLst>
            <a:ext uri="{FF2B5EF4-FFF2-40B4-BE49-F238E27FC236}">
              <a16:creationId xmlns:a16="http://schemas.microsoft.com/office/drawing/2014/main" id="{350A815F-9089-6B45-A559-2F8C92648D1F}"/>
            </a:ext>
          </a:extLst>
        </xdr:cNvPr>
        <xdr:cNvSpPr/>
      </xdr:nvSpPr>
      <xdr:spPr>
        <a:xfrm rot="5400000">
          <a:off x="13032740" y="581662"/>
          <a:ext cx="350519" cy="0"/>
        </a:xfrm>
        <a:prstGeom prst="triangle">
          <a:avLst/>
        </a:prstGeom>
        <a:solidFill>
          <a:srgbClr val="9283BE">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twoCellAnchor editAs="absolute">
    <xdr:from>
      <xdr:col>0</xdr:col>
      <xdr:colOff>0</xdr:colOff>
      <xdr:row>0</xdr:row>
      <xdr:rowOff>0</xdr:rowOff>
    </xdr:from>
    <xdr:to>
      <xdr:col>16</xdr:col>
      <xdr:colOff>0</xdr:colOff>
      <xdr:row>35</xdr:row>
      <xdr:rowOff>52512</xdr:rowOff>
    </xdr:to>
    <xdr:pic>
      <xdr:nvPicPr>
        <xdr:cNvPr id="5" name="Imagen 4" descr="INAP&#10;Informe Estadístico de Capacitación&#10;Año 2, Nro 1. Enero-abril 2022&#10;Complemento de datos en tablas">
          <a:extLst>
            <a:ext uri="{FF2B5EF4-FFF2-40B4-BE49-F238E27FC236}">
              <a16:creationId xmlns:a16="http://schemas.microsoft.com/office/drawing/2014/main" id="{C9524AF3-0EF5-1C96-C00B-0D1B4C86C19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3208000" cy="67200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2</xdr:row>
      <xdr:rowOff>0</xdr:rowOff>
    </xdr:from>
    <xdr:ext cx="8839200" cy="3759200"/>
    <xdr:sp macro="" textlink="">
      <xdr:nvSpPr>
        <xdr:cNvPr id="2" name="CuadroTexto 1">
          <a:extLst>
            <a:ext uri="{FF2B5EF4-FFF2-40B4-BE49-F238E27FC236}">
              <a16:creationId xmlns:a16="http://schemas.microsoft.com/office/drawing/2014/main" id="{A0F9E4A4-D9C1-1244-885C-7B4A6D12DAC2}"/>
            </a:ext>
          </a:extLst>
        </xdr:cNvPr>
        <xdr:cNvSpPr txBox="1"/>
      </xdr:nvSpPr>
      <xdr:spPr>
        <a:xfrm>
          <a:off x="444500" y="1562100"/>
          <a:ext cx="8839200" cy="3759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noAutofit/>
        </a:bodyPr>
        <a:lstStyle/>
        <a:p>
          <a:r>
            <a:rPr lang="es-AR" sz="1400" b="1" i="0" u="none" strike="noStrike" baseline="0">
              <a:solidFill>
                <a:schemeClr val="dk1"/>
              </a:solidFill>
              <a:effectLst/>
              <a:latin typeface="Calibri" panose="020F0502020204030204" pitchFamily="34" charset="0"/>
              <a:ea typeface="+mn-ea"/>
              <a:cs typeface="+mn-cs"/>
            </a:rPr>
            <a:t>Informe Estadístico de Capacitación (IEC)</a:t>
          </a:r>
          <a:r>
            <a:rPr lang="es-AR" sz="1400" baseline="0">
              <a:latin typeface="Calibri" panose="020F0502020204030204" pitchFamily="34" charset="0"/>
            </a:rPr>
            <a:t> </a:t>
          </a:r>
        </a:p>
        <a:p>
          <a:r>
            <a:rPr lang="es-AR" sz="1400" b="0" i="0" u="none" strike="noStrike" baseline="0">
              <a:solidFill>
                <a:schemeClr val="dk1"/>
              </a:solidFill>
              <a:effectLst/>
              <a:latin typeface="Calibri" panose="020F0502020204030204" pitchFamily="34" charset="0"/>
              <a:ea typeface="+mn-ea"/>
              <a:cs typeface="+mn-cs"/>
            </a:rPr>
            <a:t>Año 2 - N.° 1. Enero-abril 2022 </a:t>
          </a:r>
          <a:r>
            <a:rPr lang="es-AR" sz="1400" baseline="0">
              <a:latin typeface="Calibri" panose="020F0502020204030204" pitchFamily="34" charset="0"/>
            </a:rPr>
            <a:t> </a:t>
          </a:r>
        </a:p>
        <a:p>
          <a:endParaRPr lang="es-AR" sz="1400" b="1" i="0" u="none" strike="noStrike" baseline="0">
            <a:solidFill>
              <a:schemeClr val="dk1"/>
            </a:solidFill>
            <a:effectLst/>
            <a:latin typeface="Calibri" panose="020F0502020204030204" pitchFamily="34" charset="0"/>
            <a:ea typeface="+mn-ea"/>
            <a:cs typeface="+mn-cs"/>
          </a:endParaRPr>
        </a:p>
        <a:p>
          <a:r>
            <a:rPr lang="es-AR" sz="1400" b="1" i="0" u="none" strike="noStrike" baseline="0">
              <a:solidFill>
                <a:schemeClr val="dk1"/>
              </a:solidFill>
              <a:effectLst/>
              <a:latin typeface="Calibri" panose="020F0502020204030204" pitchFamily="34" charset="0"/>
              <a:ea typeface="+mn-ea"/>
              <a:cs typeface="+mn-cs"/>
            </a:rPr>
            <a:t>Instituto Nacional de la Administración Pública (INAP)</a:t>
          </a:r>
          <a:r>
            <a:rPr lang="es-AR" sz="1400" baseline="0">
              <a:latin typeface="Calibri" panose="020F0502020204030204" pitchFamily="34" charset="0"/>
            </a:rPr>
            <a:t> </a:t>
          </a:r>
        </a:p>
        <a:p>
          <a:r>
            <a:rPr lang="es-AR" sz="1400" b="0" i="0" u="none" strike="noStrike" baseline="0">
              <a:solidFill>
                <a:schemeClr val="dk1"/>
              </a:solidFill>
              <a:effectLst/>
              <a:latin typeface="Calibri" panose="020F0502020204030204" pitchFamily="34" charset="0"/>
              <a:ea typeface="+mn-ea"/>
              <a:cs typeface="+mn-cs"/>
            </a:rPr>
            <a:t>Av. Roque Sáenz Peña 511, Ciudad Autónoma de Buenos Aires, República Argentina</a:t>
          </a:r>
          <a:r>
            <a:rPr lang="es-AR" sz="1400" baseline="0">
              <a:latin typeface="Calibri" panose="020F0502020204030204" pitchFamily="34" charset="0"/>
            </a:rPr>
            <a:t> </a:t>
          </a:r>
        </a:p>
        <a:p>
          <a:r>
            <a:rPr lang="es-AR" sz="1400" b="0" i="0" u="none" strike="noStrike" baseline="0">
              <a:solidFill>
                <a:schemeClr val="dk1"/>
              </a:solidFill>
              <a:effectLst/>
              <a:latin typeface="Calibri" panose="020F0502020204030204" pitchFamily="34" charset="0"/>
              <a:ea typeface="+mn-ea"/>
              <a:cs typeface="+mn-cs"/>
            </a:rPr>
            <a:t>C. P.: C1035AAA - Tel.: 4343-9001</a:t>
          </a:r>
          <a:r>
            <a:rPr lang="es-AR" sz="1400" baseline="0">
              <a:latin typeface="Calibri" panose="020F0502020204030204" pitchFamily="34" charset="0"/>
            </a:rPr>
            <a:t> </a:t>
          </a:r>
        </a:p>
        <a:p>
          <a:r>
            <a:rPr lang="es-AR" sz="1400" b="0" i="0" u="none" strike="noStrike" baseline="0">
              <a:solidFill>
                <a:schemeClr val="dk1"/>
              </a:solidFill>
              <a:effectLst/>
              <a:latin typeface="Calibri" panose="020F0502020204030204" pitchFamily="34" charset="0"/>
              <a:ea typeface="+mn-ea"/>
              <a:cs typeface="+mn-cs"/>
            </a:rPr>
            <a:t>Correo electrónico: dinvesti@jefatura.gob.ar</a:t>
          </a:r>
          <a:r>
            <a:rPr lang="es-AR" sz="1400" baseline="0">
              <a:latin typeface="Calibri" panose="020F0502020204030204" pitchFamily="34" charset="0"/>
            </a:rPr>
            <a:t> </a:t>
          </a:r>
        </a:p>
        <a:p>
          <a:endParaRPr lang="es-AR" sz="1400" b="1" i="0" u="none" strike="noStrike" baseline="0">
            <a:solidFill>
              <a:schemeClr val="dk1"/>
            </a:solidFill>
            <a:effectLst/>
            <a:latin typeface="Calibri" panose="020F0502020204030204" pitchFamily="34" charset="0"/>
            <a:ea typeface="+mn-ea"/>
            <a:cs typeface="+mn-cs"/>
          </a:endParaRPr>
        </a:p>
        <a:p>
          <a:r>
            <a:rPr lang="es-AR" sz="1400" b="1" i="0" u="none" strike="noStrike" baseline="0">
              <a:solidFill>
                <a:schemeClr val="dk1"/>
              </a:solidFill>
              <a:effectLst/>
              <a:latin typeface="Calibri" panose="020F0502020204030204" pitchFamily="34" charset="0"/>
              <a:ea typeface="+mn-ea"/>
              <a:cs typeface="+mn-cs"/>
            </a:rPr>
            <a:t>ISSN 2796-8081</a:t>
          </a:r>
          <a:r>
            <a:rPr lang="es-AR" sz="1400" baseline="0">
              <a:latin typeface="Calibri" panose="020F0502020204030204" pitchFamily="34" charset="0"/>
            </a:rPr>
            <a:t> </a:t>
          </a:r>
        </a:p>
        <a:p>
          <a:endParaRPr lang="es-AR" sz="1400" b="1" i="0" u="none" strike="noStrike" baseline="0">
            <a:solidFill>
              <a:schemeClr val="dk1"/>
            </a:solidFill>
            <a:effectLst/>
            <a:latin typeface="Calibri" panose="020F0502020204030204" pitchFamily="34" charset="0"/>
            <a:ea typeface="+mn-ea"/>
            <a:cs typeface="+mn-cs"/>
          </a:endParaRPr>
        </a:p>
        <a:p>
          <a:r>
            <a:rPr lang="es-AR" sz="1400" b="1" i="0" u="none" strike="noStrike" baseline="0">
              <a:solidFill>
                <a:schemeClr val="dk1"/>
              </a:solidFill>
              <a:effectLst/>
              <a:latin typeface="Calibri" panose="020F0502020204030204" pitchFamily="34" charset="0"/>
              <a:ea typeface="+mn-ea"/>
              <a:cs typeface="+mn-cs"/>
            </a:rPr>
            <a:t>Dirección del Proyecto IEC</a:t>
          </a:r>
          <a:r>
            <a:rPr lang="es-AR" sz="1400" baseline="0">
              <a:latin typeface="Calibri" panose="020F0502020204030204" pitchFamily="34" charset="0"/>
            </a:rPr>
            <a:t> </a:t>
          </a:r>
        </a:p>
        <a:p>
          <a:r>
            <a:rPr lang="es-AR" sz="1400" b="0" i="0" u="none" strike="noStrike" baseline="0">
              <a:solidFill>
                <a:schemeClr val="dk1"/>
              </a:solidFill>
              <a:effectLst/>
              <a:latin typeface="Calibri" panose="020F0502020204030204" pitchFamily="34" charset="0"/>
              <a:ea typeface="+mn-ea"/>
              <a:cs typeface="+mn-cs"/>
            </a:rPr>
            <a:t>Pablo Nemiña, Director de Gestión del Conocimiento, Investigación y Publicaciones</a:t>
          </a:r>
          <a:r>
            <a:rPr lang="es-AR" sz="1400" baseline="0">
              <a:latin typeface="Calibri" panose="020F0502020204030204" pitchFamily="34" charset="0"/>
            </a:rPr>
            <a:t> </a:t>
          </a:r>
        </a:p>
        <a:p>
          <a:endParaRPr lang="es-AR" sz="1400" b="1" i="0" u="none" strike="noStrike" baseline="0">
            <a:solidFill>
              <a:schemeClr val="dk1"/>
            </a:solidFill>
            <a:effectLst/>
            <a:latin typeface="Calibri" panose="020F0502020204030204" pitchFamily="34" charset="0"/>
            <a:ea typeface="+mn-ea"/>
            <a:cs typeface="+mn-cs"/>
          </a:endParaRPr>
        </a:p>
        <a:p>
          <a:r>
            <a:rPr lang="es-AR" sz="1400" b="1" i="0" u="none" strike="noStrike" baseline="0">
              <a:solidFill>
                <a:schemeClr val="dk1"/>
              </a:solidFill>
              <a:effectLst/>
              <a:latin typeface="Calibri" panose="020F0502020204030204" pitchFamily="34" charset="0"/>
              <a:ea typeface="+mn-ea"/>
              <a:cs typeface="+mn-cs"/>
            </a:rPr>
            <a:t>Comité editorial</a:t>
          </a:r>
          <a:r>
            <a:rPr lang="es-AR" sz="1400" baseline="0">
              <a:latin typeface="Calibri" panose="020F0502020204030204" pitchFamily="34" charset="0"/>
            </a:rPr>
            <a:t> </a:t>
          </a:r>
        </a:p>
        <a:p>
          <a:r>
            <a:rPr lang="es-AR" sz="1400" b="0" i="0" u="none" strike="noStrike" baseline="0">
              <a:solidFill>
                <a:schemeClr val="dk1"/>
              </a:solidFill>
              <a:effectLst/>
              <a:latin typeface="Calibri" panose="020F0502020204030204" pitchFamily="34" charset="0"/>
              <a:ea typeface="+mn-ea"/>
              <a:cs typeface="+mn-cs"/>
            </a:rPr>
            <a:t>Mauro E. Solano, Director Institucional del INAP</a:t>
          </a:r>
          <a:r>
            <a:rPr lang="es-AR" sz="1400" baseline="0">
              <a:latin typeface="Calibri" panose="020F0502020204030204" pitchFamily="34" charset="0"/>
            </a:rPr>
            <a:t> </a:t>
          </a:r>
        </a:p>
        <a:p>
          <a:r>
            <a:rPr lang="es-AR" sz="1400" b="0" i="0" u="none" strike="noStrike" baseline="0">
              <a:solidFill>
                <a:schemeClr val="dk1"/>
              </a:solidFill>
              <a:effectLst/>
              <a:latin typeface="Calibri" panose="020F0502020204030204" pitchFamily="34" charset="0"/>
              <a:ea typeface="+mn-ea"/>
              <a:cs typeface="+mn-cs"/>
            </a:rPr>
            <a:t>Julián Lopardo, Director Nacional de Planeamiento Estratégico de la Capacitación</a:t>
          </a:r>
          <a:r>
            <a:rPr lang="es-AR" sz="1400" baseline="0">
              <a:latin typeface="Calibri" panose="020F0502020204030204" pitchFamily="34" charset="0"/>
            </a:rPr>
            <a:t> </a:t>
          </a:r>
        </a:p>
        <a:p>
          <a:r>
            <a:rPr lang="es-AR" sz="1400" b="0" i="0" u="none" strike="noStrike" baseline="0">
              <a:solidFill>
                <a:schemeClr val="dk1"/>
              </a:solidFill>
              <a:effectLst/>
              <a:latin typeface="Calibri" panose="020F0502020204030204" pitchFamily="34" charset="0"/>
              <a:ea typeface="+mn-ea"/>
              <a:cs typeface="+mn-cs"/>
            </a:rPr>
            <a:t>Vilma Paura, Directora Nacional de Oferta Académica</a:t>
          </a:r>
          <a:r>
            <a:rPr lang="es-AR" sz="1400" baseline="0">
              <a:latin typeface="Calibri" panose="020F0502020204030204" pitchFamily="34" charset="0"/>
            </a:rPr>
            <a:t> </a:t>
          </a:r>
        </a:p>
        <a:p>
          <a:endParaRPr lang="es-AR" sz="1400" b="1" i="0" u="none" strike="noStrike" baseline="0">
            <a:solidFill>
              <a:schemeClr val="dk1"/>
            </a:solidFill>
            <a:effectLst/>
            <a:latin typeface="Calibri" panose="020F0502020204030204" pitchFamily="34" charset="0"/>
            <a:ea typeface="+mn-ea"/>
            <a:cs typeface="+mn-cs"/>
          </a:endParaRPr>
        </a:p>
        <a:p>
          <a:r>
            <a:rPr lang="es-AR" sz="1400" b="1" i="0" u="none" strike="noStrike" baseline="0">
              <a:solidFill>
                <a:schemeClr val="dk1"/>
              </a:solidFill>
              <a:effectLst/>
              <a:latin typeface="Calibri" panose="020F0502020204030204" pitchFamily="34" charset="0"/>
              <a:ea typeface="+mn-ea"/>
              <a:cs typeface="+mn-cs"/>
            </a:rPr>
            <a:t>Redacción</a:t>
          </a:r>
          <a:r>
            <a:rPr lang="es-AR" sz="1400" baseline="0">
              <a:latin typeface="Calibri" panose="020F0502020204030204" pitchFamily="34" charset="0"/>
            </a:rPr>
            <a:t> </a:t>
          </a:r>
        </a:p>
        <a:p>
          <a:r>
            <a:rPr lang="es-AR" sz="1400" b="0" i="0" u="none" strike="noStrike" baseline="0">
              <a:solidFill>
                <a:schemeClr val="dk1"/>
              </a:solidFill>
              <a:effectLst/>
              <a:latin typeface="Calibri" panose="020F0502020204030204" pitchFamily="34" charset="0"/>
              <a:ea typeface="+mn-ea"/>
              <a:cs typeface="+mn-cs"/>
            </a:rPr>
            <a:t>Dante Sabatto</a:t>
          </a:r>
          <a:r>
            <a:rPr lang="es-AR" sz="1400" baseline="0">
              <a:latin typeface="Calibri" panose="020F0502020204030204" pitchFamily="34" charset="0"/>
            </a:rPr>
            <a:t> </a:t>
          </a:r>
        </a:p>
        <a:p>
          <a:endParaRPr lang="es-AR" sz="1400" b="1" i="0" u="none" strike="noStrike" baseline="0">
            <a:solidFill>
              <a:schemeClr val="dk1"/>
            </a:solidFill>
            <a:effectLst/>
            <a:latin typeface="Calibri" panose="020F0502020204030204" pitchFamily="34" charset="0"/>
            <a:ea typeface="+mn-ea"/>
            <a:cs typeface="+mn-cs"/>
          </a:endParaRPr>
        </a:p>
        <a:p>
          <a:r>
            <a:rPr lang="es-AR" sz="1400" b="1" i="0" u="none" strike="noStrike" baseline="0">
              <a:solidFill>
                <a:schemeClr val="dk1"/>
              </a:solidFill>
              <a:effectLst/>
              <a:latin typeface="Calibri" panose="020F0502020204030204" pitchFamily="34" charset="0"/>
              <a:ea typeface="+mn-ea"/>
              <a:cs typeface="+mn-cs"/>
            </a:rPr>
            <a:t>Compilación y sistematización de datos</a:t>
          </a:r>
          <a:r>
            <a:rPr lang="es-AR" sz="1400" baseline="0">
              <a:latin typeface="Calibri" panose="020F0502020204030204" pitchFamily="34" charset="0"/>
            </a:rPr>
            <a:t> </a:t>
          </a:r>
        </a:p>
        <a:p>
          <a:r>
            <a:rPr lang="es-AR" sz="1400" b="0" i="0" u="none" strike="noStrike" baseline="0">
              <a:solidFill>
                <a:schemeClr val="dk1"/>
              </a:solidFill>
              <a:effectLst/>
              <a:latin typeface="Calibri" panose="020F0502020204030204" pitchFamily="34" charset="0"/>
              <a:ea typeface="+mn-ea"/>
              <a:cs typeface="+mn-cs"/>
            </a:rPr>
            <a:t>Jorge Zappino</a:t>
          </a:r>
          <a:r>
            <a:rPr lang="es-AR" sz="1400" baseline="0">
              <a:latin typeface="Calibri" panose="020F0502020204030204" pitchFamily="34" charset="0"/>
            </a:rPr>
            <a:t> y </a:t>
          </a:r>
          <a:r>
            <a:rPr lang="es-AR" sz="1400" b="0" i="0" u="none" strike="noStrike" baseline="0">
              <a:solidFill>
                <a:schemeClr val="dk1"/>
              </a:solidFill>
              <a:effectLst/>
              <a:latin typeface="Calibri" panose="020F0502020204030204" pitchFamily="34" charset="0"/>
              <a:ea typeface="+mn-ea"/>
              <a:cs typeface="+mn-cs"/>
            </a:rPr>
            <a:t>Leonardo Llusa</a:t>
          </a:r>
          <a:r>
            <a:rPr lang="es-AR" sz="1400" baseline="0">
              <a:latin typeface="Calibri" panose="020F0502020204030204" pitchFamily="34" charset="0"/>
            </a:rPr>
            <a:t> </a:t>
          </a:r>
        </a:p>
        <a:p>
          <a:endParaRPr lang="es-AR" sz="1400" b="1" i="0" u="none" strike="noStrike" baseline="0">
            <a:solidFill>
              <a:schemeClr val="dk1"/>
            </a:solidFill>
            <a:effectLst/>
            <a:latin typeface="Calibri" panose="020F0502020204030204" pitchFamily="34" charset="0"/>
            <a:ea typeface="+mn-ea"/>
            <a:cs typeface="+mn-cs"/>
          </a:endParaRPr>
        </a:p>
        <a:p>
          <a:r>
            <a:rPr lang="es-AR" sz="1400" b="1" i="0" u="none" strike="noStrike" baseline="0">
              <a:solidFill>
                <a:schemeClr val="dk1"/>
              </a:solidFill>
              <a:effectLst/>
              <a:latin typeface="Calibri" panose="020F0502020204030204" pitchFamily="34" charset="0"/>
              <a:ea typeface="+mn-ea"/>
              <a:cs typeface="+mn-cs"/>
            </a:rPr>
            <a:t>Edición</a:t>
          </a:r>
          <a:r>
            <a:rPr lang="es-AR" sz="1400" baseline="0">
              <a:latin typeface="Calibri" panose="020F0502020204030204" pitchFamily="34" charset="0"/>
            </a:rPr>
            <a:t> </a:t>
          </a:r>
        </a:p>
        <a:p>
          <a:r>
            <a:rPr lang="es-AR" sz="1400" b="0" i="0" u="none" strike="noStrike" baseline="0">
              <a:solidFill>
                <a:schemeClr val="dk1"/>
              </a:solidFill>
              <a:effectLst/>
              <a:latin typeface="Calibri" panose="020F0502020204030204" pitchFamily="34" charset="0"/>
              <a:ea typeface="+mn-ea"/>
              <a:cs typeface="+mn-cs"/>
            </a:rPr>
            <a:t>Patricia Iacovone</a:t>
          </a:r>
          <a:r>
            <a:rPr lang="es-AR" sz="1400" baseline="0">
              <a:latin typeface="Calibri" panose="020F0502020204030204" pitchFamily="34" charset="0"/>
            </a:rPr>
            <a:t> </a:t>
          </a:r>
        </a:p>
        <a:p>
          <a:endParaRPr lang="es-AR" sz="1400" b="1" i="0" u="none" strike="noStrike" baseline="0">
            <a:solidFill>
              <a:schemeClr val="dk1"/>
            </a:solidFill>
            <a:effectLst/>
            <a:latin typeface="Calibri" panose="020F0502020204030204" pitchFamily="34" charset="0"/>
            <a:ea typeface="+mn-ea"/>
            <a:cs typeface="+mn-cs"/>
          </a:endParaRPr>
        </a:p>
        <a:p>
          <a:r>
            <a:rPr lang="es-AR" sz="1400" b="1" i="0" u="none" strike="noStrike" baseline="0">
              <a:solidFill>
                <a:schemeClr val="dk1"/>
              </a:solidFill>
              <a:effectLst/>
              <a:latin typeface="Calibri" panose="020F0502020204030204" pitchFamily="34" charset="0"/>
              <a:ea typeface="+mn-ea"/>
              <a:cs typeface="+mn-cs"/>
            </a:rPr>
            <a:t>Diseño y diagramación </a:t>
          </a:r>
          <a:r>
            <a:rPr lang="es-AR" sz="1400" baseline="0">
              <a:latin typeface="Calibri" panose="020F0502020204030204" pitchFamily="34" charset="0"/>
            </a:rPr>
            <a:t> </a:t>
          </a:r>
        </a:p>
        <a:p>
          <a:r>
            <a:rPr lang="es-AR" sz="1400" b="0" i="0" u="none" strike="noStrike" baseline="0">
              <a:solidFill>
                <a:schemeClr val="dk1"/>
              </a:solidFill>
              <a:effectLst/>
              <a:latin typeface="Calibri" panose="020F0502020204030204" pitchFamily="34" charset="0"/>
              <a:ea typeface="+mn-ea"/>
              <a:cs typeface="+mn-cs"/>
            </a:rPr>
            <a:t>Edwin Mac Donald</a:t>
          </a:r>
          <a:r>
            <a:rPr lang="es-AR" sz="1400" baseline="0">
              <a:latin typeface="Calibri" panose="020F0502020204030204" pitchFamily="34" charset="0"/>
            </a:rPr>
            <a:t> </a:t>
          </a:r>
        </a:p>
        <a:p>
          <a:endParaRPr lang="es-AR" sz="1400" b="0" i="0" u="none" strike="noStrike" baseline="0">
            <a:solidFill>
              <a:schemeClr val="dk1"/>
            </a:solidFill>
            <a:effectLst/>
            <a:latin typeface="Calibri" panose="020F0502020204030204" pitchFamily="34" charset="0"/>
            <a:ea typeface="+mn-ea"/>
            <a:cs typeface="+mn-cs"/>
          </a:endParaRPr>
        </a:p>
        <a:p>
          <a:r>
            <a:rPr lang="es-AR" sz="1400" b="0" i="0" u="none" strike="noStrike" baseline="0">
              <a:solidFill>
                <a:schemeClr val="dk1"/>
              </a:solidFill>
              <a:effectLst/>
              <a:latin typeface="Calibri" panose="020F0502020204030204" pitchFamily="34" charset="0"/>
              <a:ea typeface="+mn-ea"/>
              <a:cs typeface="+mn-cs"/>
            </a:rPr>
            <a:t>Las ideas y planteamientos contenidos en la presente edición son de exclusiva responsabilidad de sus autores y no comprometen la posición oficial del INAP. </a:t>
          </a:r>
          <a:r>
            <a:rPr lang="es-AR" sz="1400" baseline="0">
              <a:latin typeface="Calibri" panose="020F0502020204030204" pitchFamily="34" charset="0"/>
            </a:rPr>
            <a:t> </a:t>
          </a:r>
        </a:p>
        <a:p>
          <a:endParaRPr lang="es-AR" sz="1400" b="0" i="0" u="none" strike="noStrike" baseline="0">
            <a:solidFill>
              <a:schemeClr val="dk1"/>
            </a:solidFill>
            <a:effectLst/>
            <a:latin typeface="Calibri" panose="020F0502020204030204" pitchFamily="34" charset="0"/>
            <a:ea typeface="+mn-ea"/>
            <a:cs typeface="+mn-cs"/>
          </a:endParaRPr>
        </a:p>
        <a:p>
          <a:pPr lvl="0"/>
          <a:endParaRPr lang="es-AR" sz="1400" b="0" i="0" u="none" strike="noStrike" baseline="0">
            <a:solidFill>
              <a:schemeClr val="dk1"/>
            </a:solidFill>
            <a:effectLst/>
            <a:latin typeface="Calibri" panose="020F0502020204030204" pitchFamily="34" charset="0"/>
            <a:ea typeface="+mn-ea"/>
            <a:cs typeface="+mn-cs"/>
          </a:endParaRPr>
        </a:p>
      </xdr:txBody>
    </xdr:sp>
    <xdr:clientData/>
  </xdr:oneCellAnchor>
  <xdr:twoCellAnchor editAs="oneCell">
    <xdr:from>
      <xdr:col>1</xdr:col>
      <xdr:colOff>114300</xdr:colOff>
      <xdr:row>17</xdr:row>
      <xdr:rowOff>2197100</xdr:rowOff>
    </xdr:from>
    <xdr:to>
      <xdr:col>1</xdr:col>
      <xdr:colOff>1785312</xdr:colOff>
      <xdr:row>17</xdr:row>
      <xdr:rowOff>2755900</xdr:rowOff>
    </xdr:to>
    <xdr:pic>
      <xdr:nvPicPr>
        <xdr:cNvPr id="6" name="Imagen 3">
          <a:extLst>
            <a:ext uri="{FF2B5EF4-FFF2-40B4-BE49-F238E27FC236}">
              <a16:creationId xmlns:a16="http://schemas.microsoft.com/office/drawing/2014/main" id="{732C81BF-9F51-6447-BFED-726A520021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558800" y="10655300"/>
          <a:ext cx="1671012" cy="5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1752600</xdr:colOff>
      <xdr:row>17</xdr:row>
      <xdr:rowOff>2120900</xdr:rowOff>
    </xdr:from>
    <xdr:ext cx="7099300" cy="889000"/>
    <xdr:sp macro="" textlink="">
      <xdr:nvSpPr>
        <xdr:cNvPr id="7" name="CuadroTexto 6">
          <a:extLst>
            <a:ext uri="{FF2B5EF4-FFF2-40B4-BE49-F238E27FC236}">
              <a16:creationId xmlns:a16="http://schemas.microsoft.com/office/drawing/2014/main" id="{8DDB31DE-3F4A-0D48-9611-B8506BE4B9F8}"/>
            </a:ext>
          </a:extLst>
        </xdr:cNvPr>
        <xdr:cNvSpPr txBox="1"/>
      </xdr:nvSpPr>
      <xdr:spPr>
        <a:xfrm>
          <a:off x="2197100" y="10579100"/>
          <a:ext cx="7099300" cy="889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noAutofit/>
        </a:bodyPr>
        <a:lstStyle/>
        <a:p>
          <a:r>
            <a:rPr lang="es-AR" sz="1400" b="0" i="0" u="none" strike="noStrike" baseline="0">
              <a:solidFill>
                <a:schemeClr val="dk1"/>
              </a:solidFill>
              <a:effectLst/>
              <a:latin typeface="Calibri" panose="020F0502020204030204" pitchFamily="34" charset="0"/>
              <a:ea typeface="+mn-ea"/>
              <a:cs typeface="+mn-cs"/>
            </a:rPr>
            <a:t>El IEC y su contenido se brindan bajo la licencia Creative Commons (CC) 2.5 Argentina: Reconocimiento-NoComercial-SinObraDerivada (BY-NC-ND): No se permite un uso comercial de la obra original ni la generación de obras derivadas.</a:t>
          </a:r>
          <a:r>
            <a:rPr lang="es-AR" sz="1400" baseline="0">
              <a:latin typeface="Calibri" panose="020F0502020204030204" pitchFamily="34" charset="0"/>
            </a:rPr>
            <a:t> </a:t>
          </a:r>
        </a:p>
        <a:p>
          <a:endParaRPr lang="es-AR" sz="1400" b="0" i="0" u="none" strike="noStrike" baseline="0">
            <a:solidFill>
              <a:schemeClr val="dk1"/>
            </a:solidFill>
            <a:effectLst/>
            <a:latin typeface="Calibri" panose="020F0502020204030204" pitchFamily="34" charset="0"/>
            <a:ea typeface="+mn-ea"/>
            <a:cs typeface="+mn-cs"/>
          </a:endParaRPr>
        </a:p>
        <a:p>
          <a:endParaRPr lang="es-MX" sz="1100"/>
        </a:p>
      </xdr:txBody>
    </xdr:sp>
    <xdr:clientData/>
  </xdr:oneCellAnchor>
  <xdr:oneCellAnchor>
    <xdr:from>
      <xdr:col>1</xdr:col>
      <xdr:colOff>25400</xdr:colOff>
      <xdr:row>17</xdr:row>
      <xdr:rowOff>2984500</xdr:rowOff>
    </xdr:from>
    <xdr:ext cx="8851900" cy="1140825"/>
    <xdr:sp macro="" textlink="">
      <xdr:nvSpPr>
        <xdr:cNvPr id="8" name="CuadroTexto 7">
          <a:extLst>
            <a:ext uri="{FF2B5EF4-FFF2-40B4-BE49-F238E27FC236}">
              <a16:creationId xmlns:a16="http://schemas.microsoft.com/office/drawing/2014/main" id="{DF36B05E-E11A-6F4D-87ED-1FD84122A938}"/>
            </a:ext>
          </a:extLst>
        </xdr:cNvPr>
        <xdr:cNvSpPr txBox="1"/>
      </xdr:nvSpPr>
      <xdr:spPr>
        <a:xfrm>
          <a:off x="469900" y="11442700"/>
          <a:ext cx="8851900" cy="1140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lang="es-AR" sz="1400" b="0" i="0" u="none" strike="noStrike" baseline="0">
              <a:solidFill>
                <a:schemeClr val="dk1"/>
              </a:solidFill>
              <a:effectLst/>
              <a:latin typeface="Calibri" panose="020F0502020204030204" pitchFamily="34" charset="0"/>
              <a:ea typeface="+mn-ea"/>
              <a:cs typeface="+mn-cs"/>
            </a:rPr>
            <a:t>Esta publicación se encuentra disponible en forma libre y gratuita en: </a:t>
          </a:r>
        </a:p>
        <a:p>
          <a:r>
            <a:rPr lang="es-AR" sz="1400" b="0" i="0" u="none" strike="noStrike" baseline="0">
              <a:solidFill>
                <a:schemeClr val="dk1"/>
              </a:solidFill>
              <a:effectLst/>
              <a:latin typeface="Calibri" panose="020F0502020204030204" pitchFamily="34" charset="0"/>
              <a:ea typeface="+mn-ea"/>
              <a:cs typeface="+mn-cs"/>
            </a:rPr>
            <a:t>publicaciones.inap.gob.ar</a:t>
          </a:r>
          <a:r>
            <a:rPr lang="es-AR" sz="1400" baseline="0">
              <a:latin typeface="Calibri" panose="020F0502020204030204" pitchFamily="34" charset="0"/>
            </a:rPr>
            <a:t> </a:t>
          </a:r>
        </a:p>
        <a:p>
          <a:endParaRPr lang="es-AR" sz="1400" b="0" i="0" u="none" strike="noStrike" baseline="0">
            <a:solidFill>
              <a:schemeClr val="dk1"/>
            </a:solidFill>
            <a:effectLst/>
            <a:latin typeface="Calibri" panose="020F0502020204030204" pitchFamily="34" charset="0"/>
            <a:ea typeface="+mn-ea"/>
            <a:cs typeface="+mn-cs"/>
          </a:endParaRPr>
        </a:p>
        <a:p>
          <a:r>
            <a:rPr lang="es-AR" sz="1400" b="0" i="0" u="none" strike="noStrike" baseline="0">
              <a:solidFill>
                <a:schemeClr val="dk1"/>
              </a:solidFill>
              <a:effectLst/>
              <a:latin typeface="Calibri" panose="020F0502020204030204" pitchFamily="34" charset="0"/>
              <a:ea typeface="+mn-ea"/>
              <a:cs typeface="+mn-cs"/>
            </a:rPr>
            <a:t>Junio de 2022</a:t>
          </a:r>
          <a:r>
            <a:rPr lang="es-AR" sz="1400" baseline="0">
              <a:latin typeface="Calibri" panose="020F0502020204030204" pitchFamily="34" charset="0"/>
            </a:rPr>
            <a:t> </a:t>
          </a:r>
          <a:endParaRPr lang="es-MX" sz="1400" baseline="0">
            <a:latin typeface="Calibri" panose="020F0502020204030204" pitchFamily="34" charset="0"/>
          </a:endParaRPr>
        </a:p>
        <a:p>
          <a:endParaRPr lang="es-MX" sz="1100"/>
        </a:p>
      </xdr:txBody>
    </xdr:sp>
    <xdr:clientData/>
  </xdr:oneCellAnchor>
  <xdr:oneCellAnchor>
    <xdr:from>
      <xdr:col>1</xdr:col>
      <xdr:colOff>50800</xdr:colOff>
      <xdr:row>17</xdr:row>
      <xdr:rowOff>76200</xdr:rowOff>
    </xdr:from>
    <xdr:ext cx="8902700" cy="1845633"/>
    <xdr:sp macro="" textlink="">
      <xdr:nvSpPr>
        <xdr:cNvPr id="9" name="CuadroTexto 8">
          <a:extLst>
            <a:ext uri="{FF2B5EF4-FFF2-40B4-BE49-F238E27FC236}">
              <a16:creationId xmlns:a16="http://schemas.microsoft.com/office/drawing/2014/main" id="{81A3730D-4239-53FE-816E-6099963F82D3}"/>
            </a:ext>
          </a:extLst>
        </xdr:cNvPr>
        <xdr:cNvSpPr txBox="1"/>
      </xdr:nvSpPr>
      <xdr:spPr>
        <a:xfrm>
          <a:off x="495300" y="8534400"/>
          <a:ext cx="8902700" cy="18456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400"/>
            <a:t>INAP no asume responsabilidad por la continuidad o exactitud de los URL de páginas web externas o de terceros referidas en esta publicación y no garantiza que el contenido de esas páginas web sea, o continúe siendo, exacta o apropiada. </a:t>
          </a:r>
        </a:p>
        <a:p>
          <a:endParaRPr lang="es-MX" sz="1400"/>
        </a:p>
        <a:p>
          <a:r>
            <a:rPr lang="es-MX" sz="1400"/>
            <a:t>El uso del lenguaje inclusivo y no sexista implica un cambio cultural que se enmarca en un objetivo de la actual gestión de Gobierno y se sustenta en la normativa vigente en materia de género, diversidad y derechos humanos en la Argentina. En esta publicación se utilizan diferentes estrategias para no caer en prejuicios y estereotipos que promueven la desigualdad, la exclusión o la discriminación de colectivos, personas o grupos.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8</xdr:col>
      <xdr:colOff>3347</xdr:colOff>
      <xdr:row>0</xdr:row>
      <xdr:rowOff>475662</xdr:rowOff>
    </xdr:from>
    <xdr:to>
      <xdr:col>8</xdr:col>
      <xdr:colOff>3347</xdr:colOff>
      <xdr:row>0</xdr:row>
      <xdr:rowOff>826181</xdr:rowOff>
    </xdr:to>
    <xdr:sp macro="" textlink="">
      <xdr:nvSpPr>
        <xdr:cNvPr id="6" name="Triángulo 5">
          <a:hlinkClick xmlns:r="http://schemas.openxmlformats.org/officeDocument/2006/relationships" r:id="rId1"/>
          <a:extLst>
            <a:ext uri="{FF2B5EF4-FFF2-40B4-BE49-F238E27FC236}">
              <a16:creationId xmlns:a16="http://schemas.microsoft.com/office/drawing/2014/main" id="{F9337BF4-CB15-834C-99FE-5BD78EA7828E}"/>
            </a:ext>
          </a:extLst>
        </xdr:cNvPr>
        <xdr:cNvSpPr/>
      </xdr:nvSpPr>
      <xdr:spPr>
        <a:xfrm rot="5400000">
          <a:off x="7930687" y="650922"/>
          <a:ext cx="350519" cy="0"/>
        </a:xfrm>
        <a:prstGeom prst="triangle">
          <a:avLst/>
        </a:prstGeom>
        <a:solidFill>
          <a:schemeClr val="bg1">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3683000</xdr:colOff>
      <xdr:row>0</xdr:row>
      <xdr:rowOff>462962</xdr:rowOff>
    </xdr:from>
    <xdr:to>
      <xdr:col>7</xdr:col>
      <xdr:colOff>3683000</xdr:colOff>
      <xdr:row>0</xdr:row>
      <xdr:rowOff>813481</xdr:rowOff>
    </xdr:to>
    <xdr:sp macro="" textlink="">
      <xdr:nvSpPr>
        <xdr:cNvPr id="7" name="Triángulo 6">
          <a:hlinkClick xmlns:r="http://schemas.openxmlformats.org/officeDocument/2006/relationships" r:id="rId1"/>
          <a:extLst>
            <a:ext uri="{FF2B5EF4-FFF2-40B4-BE49-F238E27FC236}">
              <a16:creationId xmlns:a16="http://schemas.microsoft.com/office/drawing/2014/main" id="{68640451-60F4-7B40-8D48-F21DA395B85B}"/>
            </a:ext>
          </a:extLst>
        </xdr:cNvPr>
        <xdr:cNvSpPr/>
      </xdr:nvSpPr>
      <xdr:spPr>
        <a:xfrm rot="5400000">
          <a:off x="8282940" y="638222"/>
          <a:ext cx="350519" cy="0"/>
        </a:xfrm>
        <a:prstGeom prst="triangle">
          <a:avLst/>
        </a:prstGeom>
        <a:solidFill>
          <a:schemeClr val="bg1">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0</xdr:row>
      <xdr:rowOff>462962</xdr:rowOff>
    </xdr:from>
    <xdr:to>
      <xdr:col>4</xdr:col>
      <xdr:colOff>0</xdr:colOff>
      <xdr:row>0</xdr:row>
      <xdr:rowOff>813481</xdr:rowOff>
    </xdr:to>
    <xdr:sp macro="" textlink="">
      <xdr:nvSpPr>
        <xdr:cNvPr id="7" name="Triángulo 6">
          <a:hlinkClick xmlns:r="http://schemas.openxmlformats.org/officeDocument/2006/relationships" r:id="rId1"/>
          <a:extLst>
            <a:ext uri="{FF2B5EF4-FFF2-40B4-BE49-F238E27FC236}">
              <a16:creationId xmlns:a16="http://schemas.microsoft.com/office/drawing/2014/main" id="{945158CA-CC15-E14F-B8B0-A2BADC61A290}"/>
            </a:ext>
          </a:extLst>
        </xdr:cNvPr>
        <xdr:cNvSpPr/>
      </xdr:nvSpPr>
      <xdr:spPr>
        <a:xfrm rot="5400000">
          <a:off x="8613140" y="638222"/>
          <a:ext cx="350519" cy="0"/>
        </a:xfrm>
        <a:prstGeom prst="triangle">
          <a:avLst/>
        </a:prstGeom>
        <a:solidFill>
          <a:schemeClr val="bg1">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os%20IEC%2022%20N1%20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Índice"/>
      <sheetName val="Notas metodológicas"/>
      <sheetName val="Créditos"/>
      <sheetName val="C1"/>
      <sheetName val="C2"/>
      <sheetName val="C3"/>
      <sheetName val="C4"/>
      <sheetName val="C5"/>
      <sheetName val="C6"/>
      <sheetName val="C7"/>
      <sheetName val="C8"/>
      <sheetName val="C9"/>
      <sheetName val="C10"/>
      <sheetName val="C11"/>
      <sheetName val="C12"/>
      <sheetName val="C13"/>
      <sheetName val="C14"/>
      <sheetName val="C15"/>
      <sheetName val="C16"/>
      <sheetName val="C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047BA-3064-924E-8F28-B813F9C6AF1E}">
  <dimension ref="A1:P36"/>
  <sheetViews>
    <sheetView showGridLines="0" tabSelected="1" zoomScaleNormal="100" workbookViewId="0"/>
  </sheetViews>
  <sheetFormatPr baseColWidth="10" defaultColWidth="0" defaultRowHeight="15" customHeight="1" zeroHeight="1" x14ac:dyDescent="0.2"/>
  <cols>
    <col min="1" max="16" width="10.83203125" customWidth="1"/>
    <col min="17" max="17" width="10.83203125" hidden="1" customWidth="1"/>
    <col min="18" max="16384" width="10.83203125" hidden="1"/>
  </cols>
  <sheetData>
    <row r="1" spans="1:1" x14ac:dyDescent="0.2">
      <c r="A1" s="5"/>
    </row>
    <row r="2" spans="1:1" x14ac:dyDescent="0.2"/>
    <row r="3" spans="1:1" x14ac:dyDescent="0.2"/>
    <row r="4" spans="1:1" x14ac:dyDescent="0.2"/>
    <row r="5" spans="1:1" x14ac:dyDescent="0.2"/>
    <row r="6" spans="1:1" x14ac:dyDescent="0.2"/>
    <row r="7" spans="1:1" x14ac:dyDescent="0.2"/>
    <row r="8" spans="1:1" x14ac:dyDescent="0.2"/>
    <row r="9" spans="1:1" x14ac:dyDescent="0.2"/>
    <row r="10" spans="1:1" x14ac:dyDescent="0.2"/>
    <row r="11" spans="1:1" x14ac:dyDescent="0.2"/>
    <row r="12" spans="1:1" x14ac:dyDescent="0.2"/>
    <row r="13" spans="1:1" x14ac:dyDescent="0.2"/>
    <row r="14" spans="1:1" x14ac:dyDescent="0.2"/>
    <row r="15" spans="1:1" x14ac:dyDescent="0.2"/>
    <row r="16" spans="1:1"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sheetData>
  <sheetProtection algorithmName="SHA-512" hashValue="TZxi+CAMEg0T3efwFFco/YzJhtFmG5OkelGcpncDlypLKkyT3W9On4J0IO2zkCFUU19VBbDDMd/qBsjfB5nmPQ==" saltValue="EZ6XBsuzlDvKO45u0gyMKw=="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206"/>
  <sheetViews>
    <sheetView showGridLines="0" zoomScale="106" zoomScaleNormal="100" workbookViewId="0">
      <selection activeCell="A15" sqref="A15"/>
    </sheetView>
  </sheetViews>
  <sheetFormatPr baseColWidth="10" defaultColWidth="0" defaultRowHeight="15" zeroHeight="1" x14ac:dyDescent="0.2"/>
  <cols>
    <col min="1" max="1" width="4.6640625" customWidth="1"/>
    <col min="2" max="2" width="33.33203125" style="14" bestFit="1" customWidth="1"/>
    <col min="3" max="3" width="26.1640625" style="14" bestFit="1" customWidth="1"/>
    <col min="4" max="4" width="6.5" style="16" customWidth="1"/>
    <col min="5" max="5" width="6.5" bestFit="1" customWidth="1"/>
    <col min="6" max="6" width="33.33203125" customWidth="1"/>
    <col min="7" max="7" width="26.1640625" bestFit="1" customWidth="1"/>
    <col min="8" max="8" width="6.5" customWidth="1"/>
    <col min="9" max="9" width="9.83203125" customWidth="1"/>
    <col min="10" max="10" width="5.5" customWidth="1"/>
    <col min="11" max="16384" width="11.5" hidden="1"/>
  </cols>
  <sheetData>
    <row r="1" spans="1:9" ht="100" customHeight="1" x14ac:dyDescent="0.2">
      <c r="A1" s="197"/>
      <c r="B1" s="215" t="s">
        <v>186</v>
      </c>
      <c r="C1" s="215"/>
      <c r="D1" s="215"/>
      <c r="E1" s="215"/>
      <c r="F1" s="215"/>
      <c r="G1" s="215"/>
      <c r="H1" s="215"/>
      <c r="I1" s="215"/>
    </row>
    <row r="2" spans="1:9" s="5" customFormat="1" ht="19.75" customHeight="1" x14ac:dyDescent="0.2">
      <c r="A2"/>
      <c r="C2" s="155"/>
      <c r="D2" s="16"/>
    </row>
    <row r="3" spans="1:9" ht="25" customHeight="1" x14ac:dyDescent="0.2">
      <c r="B3" s="297" t="s">
        <v>181</v>
      </c>
      <c r="C3" s="297"/>
      <c r="D3" s="297"/>
      <c r="F3" s="288" t="s">
        <v>183</v>
      </c>
      <c r="G3" s="289"/>
      <c r="H3" s="289"/>
    </row>
    <row r="4" spans="1:9" ht="25" customHeight="1" x14ac:dyDescent="0.2">
      <c r="B4" s="288" t="s">
        <v>140</v>
      </c>
      <c r="C4" s="289"/>
      <c r="D4" s="289"/>
      <c r="F4" s="288" t="s">
        <v>140</v>
      </c>
      <c r="G4" s="289"/>
      <c r="H4" s="289"/>
    </row>
    <row r="5" spans="1:9" ht="25" customHeight="1" x14ac:dyDescent="0.2">
      <c r="B5" s="311" t="s">
        <v>192</v>
      </c>
      <c r="C5" s="297" t="s">
        <v>185</v>
      </c>
      <c r="D5" s="313" t="s">
        <v>6</v>
      </c>
      <c r="F5" s="311" t="s">
        <v>192</v>
      </c>
      <c r="G5" s="297" t="s">
        <v>185</v>
      </c>
      <c r="H5" s="313" t="s">
        <v>6</v>
      </c>
    </row>
    <row r="6" spans="1:9" ht="25" customHeight="1" x14ac:dyDescent="0.2">
      <c r="B6" s="312"/>
      <c r="C6" s="297"/>
      <c r="D6" s="287"/>
      <c r="F6" s="312"/>
      <c r="G6" s="297"/>
      <c r="H6" s="287"/>
    </row>
    <row r="7" spans="1:9" ht="20" customHeight="1" x14ac:dyDescent="0.2">
      <c r="B7" s="240" t="s">
        <v>232</v>
      </c>
      <c r="C7" s="241">
        <v>56</v>
      </c>
      <c r="D7" s="120">
        <f t="shared" ref="D7:D13" si="0">(C7/$C$14)*100</f>
        <v>32.941176470588232</v>
      </c>
      <c r="E7" s="242"/>
      <c r="F7" s="240" t="s">
        <v>232</v>
      </c>
      <c r="G7" s="241">
        <v>44</v>
      </c>
      <c r="H7" s="120">
        <f t="shared" ref="H7:H13" si="1">(G7/$G$14)*100</f>
        <v>59.45945945945946</v>
      </c>
      <c r="I7" s="5"/>
    </row>
    <row r="8" spans="1:9" ht="20" customHeight="1" x14ac:dyDescent="0.2">
      <c r="B8" s="243" t="s">
        <v>233</v>
      </c>
      <c r="C8" s="244">
        <v>44</v>
      </c>
      <c r="D8" s="120">
        <f t="shared" si="0"/>
        <v>25.882352941176475</v>
      </c>
      <c r="E8" s="242"/>
      <c r="F8" s="243" t="s">
        <v>233</v>
      </c>
      <c r="G8" s="244">
        <v>21</v>
      </c>
      <c r="H8" s="120">
        <f t="shared" si="1"/>
        <v>28.378378378378379</v>
      </c>
      <c r="I8" s="5"/>
    </row>
    <row r="9" spans="1:9" ht="20" customHeight="1" x14ac:dyDescent="0.2">
      <c r="B9" s="243" t="s">
        <v>234</v>
      </c>
      <c r="C9" s="244">
        <v>43</v>
      </c>
      <c r="D9" s="120">
        <f t="shared" si="0"/>
        <v>25.294117647058822</v>
      </c>
      <c r="E9" s="242"/>
      <c r="F9" s="243" t="s">
        <v>234</v>
      </c>
      <c r="G9" s="244">
        <v>6</v>
      </c>
      <c r="H9" s="120">
        <f t="shared" si="1"/>
        <v>8.1081081081081088</v>
      </c>
      <c r="I9" s="5"/>
    </row>
    <row r="10" spans="1:9" ht="20" customHeight="1" x14ac:dyDescent="0.2">
      <c r="B10" s="243" t="s">
        <v>235</v>
      </c>
      <c r="C10" s="243">
        <v>15</v>
      </c>
      <c r="D10" s="120">
        <f t="shared" si="0"/>
        <v>8.8235294117647065</v>
      </c>
      <c r="E10" s="242"/>
      <c r="F10" s="243" t="s">
        <v>235</v>
      </c>
      <c r="G10" s="243">
        <v>1</v>
      </c>
      <c r="H10" s="120">
        <f t="shared" si="1"/>
        <v>1.3513513513513513</v>
      </c>
      <c r="I10" s="5"/>
    </row>
    <row r="11" spans="1:9" ht="20" customHeight="1" x14ac:dyDescent="0.2">
      <c r="B11" s="243" t="s">
        <v>237</v>
      </c>
      <c r="C11" s="244">
        <v>5</v>
      </c>
      <c r="D11" s="120">
        <f t="shared" si="0"/>
        <v>2.9411764705882351</v>
      </c>
      <c r="E11" s="242"/>
      <c r="F11" s="243" t="s">
        <v>237</v>
      </c>
      <c r="G11" s="244">
        <v>1</v>
      </c>
      <c r="H11" s="120">
        <f t="shared" si="1"/>
        <v>1.3513513513513513</v>
      </c>
      <c r="I11" s="5"/>
    </row>
    <row r="12" spans="1:9" ht="20" customHeight="1" x14ac:dyDescent="0.2">
      <c r="B12" s="243" t="s">
        <v>236</v>
      </c>
      <c r="C12" s="244">
        <v>4</v>
      </c>
      <c r="D12" s="120">
        <f t="shared" si="0"/>
        <v>2.3529411764705883</v>
      </c>
      <c r="E12" s="242"/>
      <c r="F12" s="243" t="s">
        <v>236</v>
      </c>
      <c r="G12" s="244">
        <v>0</v>
      </c>
      <c r="H12" s="120">
        <f t="shared" si="1"/>
        <v>0</v>
      </c>
      <c r="I12" s="5"/>
    </row>
    <row r="13" spans="1:9" ht="20" customHeight="1" x14ac:dyDescent="0.2">
      <c r="B13" s="243" t="s">
        <v>238</v>
      </c>
      <c r="C13" s="244">
        <v>3</v>
      </c>
      <c r="D13" s="120">
        <f t="shared" si="0"/>
        <v>1.7647058823529411</v>
      </c>
      <c r="E13" s="242"/>
      <c r="F13" s="243" t="s">
        <v>238</v>
      </c>
      <c r="G13" s="244">
        <v>1</v>
      </c>
      <c r="H13" s="120">
        <f t="shared" si="1"/>
        <v>1.3513513513513513</v>
      </c>
      <c r="I13" s="5"/>
    </row>
    <row r="14" spans="1:9" ht="20" customHeight="1" x14ac:dyDescent="0.2">
      <c r="B14" s="99" t="s">
        <v>3</v>
      </c>
      <c r="C14" s="245">
        <f>SUM(C7:C13)</f>
        <v>170</v>
      </c>
      <c r="D14" s="246">
        <f>SUM(D7:D13)</f>
        <v>100.00000000000001</v>
      </c>
      <c r="E14" s="242"/>
      <c r="F14" s="99" t="s">
        <v>3</v>
      </c>
      <c r="G14" s="245">
        <f>SUM(G7:G13)</f>
        <v>74</v>
      </c>
      <c r="H14" s="247">
        <f>SUM(H7:H13)</f>
        <v>100.00000000000001</v>
      </c>
    </row>
    <row r="15" spans="1:9" ht="25" customHeight="1" x14ac:dyDescent="0.2">
      <c r="B15" s="304" t="s">
        <v>75</v>
      </c>
      <c r="C15" s="304"/>
      <c r="D15" s="304"/>
      <c r="E15" s="304"/>
    </row>
    <row r="191" spans="1:17" s="14" customFormat="1" hidden="1" x14ac:dyDescent="0.2">
      <c r="A191"/>
      <c r="D191" s="16"/>
      <c r="E191"/>
      <c r="F191"/>
      <c r="G191"/>
      <c r="H191"/>
      <c r="I191"/>
      <c r="J191"/>
      <c r="K191"/>
      <c r="L191"/>
      <c r="M191"/>
      <c r="N191"/>
      <c r="O191"/>
      <c r="P191"/>
      <c r="Q191"/>
    </row>
    <row r="192" spans="1:17" s="14" customFormat="1" hidden="1" x14ac:dyDescent="0.2">
      <c r="A192"/>
      <c r="D192" s="16"/>
      <c r="E192"/>
      <c r="F192"/>
      <c r="G192"/>
      <c r="H192"/>
      <c r="I192"/>
      <c r="J192"/>
      <c r="K192"/>
      <c r="L192"/>
      <c r="M192"/>
      <c r="N192"/>
      <c r="O192"/>
      <c r="P192"/>
      <c r="Q192"/>
    </row>
    <row r="193" spans="1:17" s="14" customFormat="1" hidden="1" x14ac:dyDescent="0.2">
      <c r="A193"/>
      <c r="D193" s="16"/>
      <c r="E193"/>
      <c r="F193"/>
      <c r="G193"/>
      <c r="H193"/>
      <c r="I193"/>
      <c r="J193"/>
      <c r="K193"/>
      <c r="L193"/>
      <c r="M193"/>
      <c r="N193"/>
      <c r="O193"/>
      <c r="P193"/>
      <c r="Q193"/>
    </row>
    <row r="194" spans="1:17" s="14" customFormat="1" hidden="1" x14ac:dyDescent="0.2">
      <c r="A194"/>
      <c r="D194" s="16"/>
      <c r="E194"/>
      <c r="F194"/>
      <c r="G194"/>
      <c r="H194"/>
      <c r="I194"/>
      <c r="J194"/>
      <c r="K194"/>
      <c r="L194"/>
      <c r="M194"/>
      <c r="N194"/>
      <c r="O194"/>
      <c r="P194"/>
      <c r="Q194"/>
    </row>
    <row r="195" spans="1:17" s="14" customFormat="1" hidden="1" x14ac:dyDescent="0.2">
      <c r="A195"/>
      <c r="D195" s="16"/>
      <c r="E195"/>
      <c r="F195"/>
      <c r="G195"/>
      <c r="H195"/>
      <c r="I195"/>
      <c r="J195"/>
      <c r="K195"/>
      <c r="L195"/>
      <c r="M195"/>
      <c r="N195"/>
      <c r="O195"/>
      <c r="P195"/>
      <c r="Q195"/>
    </row>
    <row r="196" spans="1:17" s="14" customFormat="1" hidden="1" x14ac:dyDescent="0.2">
      <c r="A196"/>
      <c r="D196" s="16"/>
      <c r="E196"/>
      <c r="F196"/>
      <c r="G196"/>
      <c r="H196"/>
      <c r="I196"/>
      <c r="J196"/>
      <c r="K196"/>
      <c r="L196"/>
      <c r="M196"/>
      <c r="N196"/>
      <c r="O196"/>
      <c r="P196"/>
      <c r="Q196"/>
    </row>
    <row r="197" spans="1:17" s="14" customFormat="1" hidden="1" x14ac:dyDescent="0.2">
      <c r="A197"/>
      <c r="D197" s="16"/>
      <c r="E197"/>
      <c r="F197"/>
      <c r="G197"/>
      <c r="H197"/>
      <c r="I197"/>
      <c r="J197"/>
      <c r="K197"/>
      <c r="L197"/>
      <c r="M197"/>
      <c r="N197"/>
      <c r="O197"/>
      <c r="P197"/>
      <c r="Q197"/>
    </row>
    <row r="198" spans="1:17" s="14" customFormat="1" hidden="1" x14ac:dyDescent="0.2">
      <c r="A198"/>
      <c r="D198" s="16"/>
      <c r="E198"/>
      <c r="F198"/>
      <c r="G198"/>
      <c r="H198"/>
      <c r="I198"/>
      <c r="J198"/>
      <c r="K198"/>
      <c r="L198"/>
      <c r="M198"/>
      <c r="N198"/>
      <c r="O198"/>
      <c r="P198"/>
      <c r="Q198"/>
    </row>
    <row r="199" spans="1:17" s="14" customFormat="1" hidden="1" x14ac:dyDescent="0.2">
      <c r="A199"/>
      <c r="D199" s="16"/>
      <c r="E199"/>
      <c r="F199"/>
      <c r="G199"/>
      <c r="H199"/>
      <c r="I199"/>
      <c r="J199"/>
      <c r="K199"/>
      <c r="L199"/>
      <c r="M199"/>
      <c r="N199"/>
      <c r="O199"/>
      <c r="P199"/>
      <c r="Q199"/>
    </row>
    <row r="200" spans="1:17" s="14" customFormat="1" hidden="1" x14ac:dyDescent="0.2">
      <c r="A200"/>
      <c r="D200" s="16"/>
      <c r="E200"/>
      <c r="F200"/>
      <c r="G200"/>
      <c r="H200"/>
      <c r="I200"/>
      <c r="J200"/>
      <c r="K200"/>
      <c r="L200"/>
      <c r="M200"/>
      <c r="N200"/>
      <c r="O200"/>
      <c r="P200"/>
      <c r="Q200"/>
    </row>
    <row r="201" spans="1:17" s="14" customFormat="1" hidden="1" x14ac:dyDescent="0.2">
      <c r="A201"/>
      <c r="D201" s="16"/>
      <c r="E201"/>
      <c r="F201"/>
      <c r="G201"/>
      <c r="H201"/>
      <c r="I201"/>
      <c r="J201"/>
      <c r="K201"/>
      <c r="L201"/>
      <c r="M201"/>
      <c r="N201"/>
      <c r="O201"/>
      <c r="P201"/>
      <c r="Q201"/>
    </row>
    <row r="202" spans="1:17" s="14" customFormat="1" hidden="1" x14ac:dyDescent="0.2">
      <c r="A202"/>
      <c r="D202" s="16"/>
      <c r="E202"/>
      <c r="F202"/>
      <c r="G202"/>
      <c r="H202"/>
      <c r="I202"/>
      <c r="J202"/>
      <c r="K202"/>
      <c r="L202"/>
      <c r="M202"/>
      <c r="N202"/>
      <c r="O202"/>
      <c r="P202"/>
      <c r="Q202"/>
    </row>
    <row r="203" spans="1:17" s="14" customFormat="1" hidden="1" x14ac:dyDescent="0.2">
      <c r="A203"/>
      <c r="D203" s="16"/>
      <c r="E203"/>
      <c r="F203"/>
      <c r="G203"/>
      <c r="H203"/>
      <c r="I203"/>
      <c r="J203"/>
      <c r="K203"/>
      <c r="L203"/>
      <c r="M203"/>
      <c r="N203"/>
      <c r="O203"/>
      <c r="P203"/>
      <c r="Q203"/>
    </row>
    <row r="204" spans="1:17" s="14" customFormat="1" hidden="1" x14ac:dyDescent="0.2">
      <c r="A204"/>
      <c r="D204" s="16"/>
      <c r="E204"/>
      <c r="F204"/>
      <c r="G204"/>
      <c r="H204"/>
      <c r="I204"/>
      <c r="J204"/>
      <c r="K204"/>
      <c r="L204"/>
      <c r="M204"/>
      <c r="N204"/>
      <c r="O204"/>
      <c r="P204"/>
      <c r="Q204"/>
    </row>
    <row r="205" spans="1:17" s="14" customFormat="1" hidden="1" x14ac:dyDescent="0.2">
      <c r="A205"/>
      <c r="B205" s="171"/>
      <c r="D205" s="16"/>
      <c r="E205"/>
      <c r="F205"/>
      <c r="G205"/>
      <c r="H205"/>
      <c r="I205"/>
      <c r="J205"/>
      <c r="K205"/>
      <c r="L205"/>
      <c r="M205"/>
      <c r="N205"/>
      <c r="O205"/>
      <c r="P205"/>
      <c r="Q205"/>
    </row>
    <row r="206" spans="1:17" s="14" customFormat="1" hidden="1" x14ac:dyDescent="0.2">
      <c r="A206"/>
      <c r="D206" s="16"/>
      <c r="E206"/>
      <c r="F206"/>
      <c r="G206"/>
      <c r="H206"/>
      <c r="I206"/>
      <c r="J206"/>
      <c r="K206"/>
      <c r="L206"/>
      <c r="M206"/>
      <c r="N206"/>
      <c r="O206"/>
      <c r="P206"/>
      <c r="Q206"/>
    </row>
  </sheetData>
  <sheetProtection sheet="1" objects="1" scenarios="1"/>
  <mergeCells count="11">
    <mergeCell ref="B15:E15"/>
    <mergeCell ref="B3:D3"/>
    <mergeCell ref="F3:H3"/>
    <mergeCell ref="B4:D4"/>
    <mergeCell ref="F4:H4"/>
    <mergeCell ref="B5:B6"/>
    <mergeCell ref="F5:F6"/>
    <mergeCell ref="C5:C6"/>
    <mergeCell ref="D5:D6"/>
    <mergeCell ref="G5:G6"/>
    <mergeCell ref="H5:H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8"/>
  <dimension ref="A1:U28"/>
  <sheetViews>
    <sheetView showGridLines="0" zoomScaleNormal="100" workbookViewId="0">
      <selection activeCell="A28" sqref="A28"/>
    </sheetView>
  </sheetViews>
  <sheetFormatPr baseColWidth="10" defaultColWidth="0" defaultRowHeight="15" zeroHeight="1" x14ac:dyDescent="0.2"/>
  <cols>
    <col min="1" max="1" width="4.6640625" style="11" customWidth="1"/>
    <col min="2" max="2" width="55.83203125" style="11" bestFit="1" customWidth="1"/>
    <col min="3" max="7" width="6.5" style="11" bestFit="1" customWidth="1"/>
    <col min="8" max="8" width="6.5" style="18" bestFit="1" customWidth="1"/>
    <col min="9" max="9" width="4.6640625" style="11" customWidth="1"/>
    <col min="10" max="10" width="55.83203125" style="11" bestFit="1" customWidth="1"/>
    <col min="11" max="11" width="5.5" style="11" bestFit="1" customWidth="1"/>
    <col min="12" max="12" width="6.5" style="11" bestFit="1" customWidth="1"/>
    <col min="13" max="13" width="5.5" style="11" bestFit="1" customWidth="1"/>
    <col min="14" max="14" width="6.5" style="11" bestFit="1" customWidth="1"/>
    <col min="15" max="15" width="5.5" style="11" bestFit="1" customWidth="1"/>
    <col min="16" max="16" width="6.5" style="11" bestFit="1" customWidth="1"/>
    <col min="17" max="17" width="4.33203125" style="11" customWidth="1"/>
    <col min="18" max="21" width="0" style="11" hidden="1" customWidth="1"/>
    <col min="22" max="16384" width="11.5" style="11" hidden="1"/>
  </cols>
  <sheetData>
    <row r="1" spans="1:17" ht="100" customHeight="1" x14ac:dyDescent="0.2">
      <c r="A1" s="191"/>
      <c r="B1" s="314" t="s">
        <v>171</v>
      </c>
      <c r="C1" s="314"/>
      <c r="D1" s="314"/>
      <c r="E1" s="314"/>
      <c r="F1" s="314"/>
      <c r="G1" s="314"/>
      <c r="H1" s="314"/>
      <c r="I1" s="314"/>
      <c r="J1" s="314"/>
      <c r="K1" s="314"/>
      <c r="L1" s="314"/>
      <c r="M1" s="314"/>
      <c r="N1" s="314"/>
      <c r="O1" s="314"/>
      <c r="P1" s="314"/>
      <c r="Q1" s="314"/>
    </row>
    <row r="2" spans="1:17" ht="19.75" customHeight="1" x14ac:dyDescent="0.2"/>
    <row r="3" spans="1:17" ht="50" customHeight="1" x14ac:dyDescent="0.2">
      <c r="B3" s="297" t="s">
        <v>12</v>
      </c>
      <c r="C3" s="315" t="s">
        <v>181</v>
      </c>
      <c r="D3" s="315"/>
      <c r="E3" s="315"/>
      <c r="F3" s="315"/>
      <c r="G3" s="315"/>
      <c r="H3" s="315"/>
      <c r="I3" s="85"/>
      <c r="J3" s="297" t="s">
        <v>12</v>
      </c>
      <c r="K3" s="315" t="s">
        <v>183</v>
      </c>
      <c r="L3" s="315"/>
      <c r="M3" s="315"/>
      <c r="N3" s="315"/>
      <c r="O3" s="315"/>
      <c r="P3" s="315"/>
      <c r="Q3" s="85"/>
    </row>
    <row r="4" spans="1:17" ht="25" customHeight="1" x14ac:dyDescent="0.2">
      <c r="B4" s="297"/>
      <c r="C4" s="297" t="s">
        <v>140</v>
      </c>
      <c r="D4" s="297"/>
      <c r="E4" s="297"/>
      <c r="F4" s="297"/>
      <c r="G4" s="297"/>
      <c r="H4" s="297"/>
      <c r="I4" s="85"/>
      <c r="J4" s="297"/>
      <c r="K4" s="297" t="s">
        <v>140</v>
      </c>
      <c r="L4" s="297"/>
      <c r="M4" s="297"/>
      <c r="N4" s="297"/>
      <c r="O4" s="297"/>
      <c r="P4" s="297"/>
      <c r="Q4" s="85"/>
    </row>
    <row r="5" spans="1:17" ht="25" customHeight="1" x14ac:dyDescent="0.2">
      <c r="B5" s="297"/>
      <c r="C5" s="297" t="s">
        <v>187</v>
      </c>
      <c r="D5" s="297"/>
      <c r="E5" s="297"/>
      <c r="F5" s="297"/>
      <c r="G5" s="297"/>
      <c r="H5" s="297"/>
      <c r="I5" s="85"/>
      <c r="J5" s="297"/>
      <c r="K5" s="297" t="s">
        <v>187</v>
      </c>
      <c r="L5" s="297"/>
      <c r="M5" s="297"/>
      <c r="N5" s="297"/>
      <c r="O5" s="297"/>
      <c r="P5" s="297"/>
      <c r="Q5" s="85"/>
    </row>
    <row r="6" spans="1:17" ht="25" customHeight="1" x14ac:dyDescent="0.2">
      <c r="B6" s="297"/>
      <c r="C6" s="297" t="s">
        <v>9</v>
      </c>
      <c r="D6" s="297"/>
      <c r="E6" s="297" t="s">
        <v>8</v>
      </c>
      <c r="F6" s="297"/>
      <c r="G6" s="297" t="s">
        <v>3</v>
      </c>
      <c r="H6" s="297" t="s">
        <v>6</v>
      </c>
      <c r="I6" s="85"/>
      <c r="J6" s="297"/>
      <c r="K6" s="297" t="s">
        <v>9</v>
      </c>
      <c r="L6" s="297"/>
      <c r="M6" s="297" t="s">
        <v>8</v>
      </c>
      <c r="N6" s="297"/>
      <c r="O6" s="297" t="s">
        <v>3</v>
      </c>
      <c r="P6" s="297" t="s">
        <v>6</v>
      </c>
      <c r="Q6" s="85"/>
    </row>
    <row r="7" spans="1:17" ht="25" customHeight="1" x14ac:dyDescent="0.2">
      <c r="B7" s="297"/>
      <c r="C7" s="194" t="s">
        <v>5</v>
      </c>
      <c r="D7" s="194" t="s">
        <v>6</v>
      </c>
      <c r="E7" s="194" t="s">
        <v>5</v>
      </c>
      <c r="F7" s="194" t="s">
        <v>6</v>
      </c>
      <c r="G7" s="297"/>
      <c r="H7" s="297"/>
      <c r="I7" s="85"/>
      <c r="J7" s="297"/>
      <c r="K7" s="194" t="s">
        <v>5</v>
      </c>
      <c r="L7" s="194" t="s">
        <v>6</v>
      </c>
      <c r="M7" s="194" t="s">
        <v>5</v>
      </c>
      <c r="N7" s="194" t="s">
        <v>6</v>
      </c>
      <c r="O7" s="297"/>
      <c r="P7" s="297"/>
      <c r="Q7" s="85"/>
    </row>
    <row r="8" spans="1:17" s="21" customFormat="1" ht="20" customHeight="1" x14ac:dyDescent="0.2">
      <c r="B8" s="216" t="s">
        <v>193</v>
      </c>
      <c r="C8" s="217">
        <v>2251</v>
      </c>
      <c r="D8" s="218">
        <v>21.515962531064805</v>
      </c>
      <c r="E8" s="217">
        <v>4034</v>
      </c>
      <c r="F8" s="218">
        <v>23.109532538955087</v>
      </c>
      <c r="G8" s="217">
        <v>6285</v>
      </c>
      <c r="H8" s="149">
        <v>22.512357618740598</v>
      </c>
      <c r="J8" s="219" t="s">
        <v>193</v>
      </c>
      <c r="K8" s="220">
        <v>614</v>
      </c>
      <c r="L8" s="218">
        <v>25.174251742517423</v>
      </c>
      <c r="M8" s="220">
        <v>1108</v>
      </c>
      <c r="N8" s="218">
        <v>26.769751147620198</v>
      </c>
      <c r="O8" s="220">
        <v>1722</v>
      </c>
      <c r="P8" s="221">
        <v>26.178169656430526</v>
      </c>
    </row>
    <row r="9" spans="1:17" s="21" customFormat="1" ht="20" customHeight="1" x14ac:dyDescent="0.2">
      <c r="B9" s="216" t="s">
        <v>115</v>
      </c>
      <c r="C9" s="217">
        <v>934</v>
      </c>
      <c r="D9" s="218">
        <v>8.9275473140890842</v>
      </c>
      <c r="E9" s="217">
        <v>2121</v>
      </c>
      <c r="F9" s="218">
        <v>12.150549954170486</v>
      </c>
      <c r="G9" s="217">
        <v>3055</v>
      </c>
      <c r="H9" s="149">
        <v>10.942760942760943</v>
      </c>
      <c r="J9" s="219" t="s">
        <v>13</v>
      </c>
      <c r="K9" s="220">
        <v>239</v>
      </c>
      <c r="L9" s="218">
        <v>9.7990979909799094</v>
      </c>
      <c r="M9" s="220">
        <v>461</v>
      </c>
      <c r="N9" s="218">
        <v>11.137956028026093</v>
      </c>
      <c r="O9" s="220">
        <v>700</v>
      </c>
      <c r="P9" s="221">
        <v>10.641532380662817</v>
      </c>
    </row>
    <row r="10" spans="1:17" ht="20" customHeight="1" x14ac:dyDescent="0.2">
      <c r="B10" s="216" t="s">
        <v>13</v>
      </c>
      <c r="C10" s="217">
        <v>910</v>
      </c>
      <c r="D10" s="218">
        <v>8.698145670043969</v>
      </c>
      <c r="E10" s="217">
        <v>2037</v>
      </c>
      <c r="F10" s="218">
        <v>11.669340054995416</v>
      </c>
      <c r="G10" s="217">
        <v>2947</v>
      </c>
      <c r="H10" s="149">
        <v>10.555913747403109</v>
      </c>
      <c r="J10" s="219" t="s">
        <v>115</v>
      </c>
      <c r="K10" s="220">
        <v>207</v>
      </c>
      <c r="L10" s="218">
        <v>8.4870848708487081</v>
      </c>
      <c r="M10" s="220">
        <v>458</v>
      </c>
      <c r="N10" s="218">
        <v>11.065474752355641</v>
      </c>
      <c r="O10" s="220">
        <v>665</v>
      </c>
      <c r="P10" s="221">
        <v>10.109455761629675</v>
      </c>
    </row>
    <row r="11" spans="1:17" ht="20" customHeight="1" x14ac:dyDescent="0.2">
      <c r="B11" s="216" t="s">
        <v>14</v>
      </c>
      <c r="C11" s="217">
        <v>828</v>
      </c>
      <c r="D11" s="218">
        <v>7.9143567195564897</v>
      </c>
      <c r="E11" s="217">
        <v>1692</v>
      </c>
      <c r="F11" s="218">
        <v>9.6929422548120989</v>
      </c>
      <c r="G11" s="217">
        <v>2520</v>
      </c>
      <c r="H11" s="149">
        <v>9.0264345583494521</v>
      </c>
      <c r="J11" s="219" t="s">
        <v>14</v>
      </c>
      <c r="K11" s="220">
        <v>204</v>
      </c>
      <c r="L11" s="218">
        <v>8.3640836408364088</v>
      </c>
      <c r="M11" s="220">
        <v>365</v>
      </c>
      <c r="N11" s="218">
        <v>8.8185552065716362</v>
      </c>
      <c r="O11" s="220">
        <v>569</v>
      </c>
      <c r="P11" s="221">
        <v>8.6500456065673461</v>
      </c>
    </row>
    <row r="12" spans="1:17" ht="20" customHeight="1" x14ac:dyDescent="0.2">
      <c r="B12" s="216" t="s">
        <v>194</v>
      </c>
      <c r="C12" s="217">
        <v>608</v>
      </c>
      <c r="D12" s="218">
        <v>5.8115083158095961</v>
      </c>
      <c r="E12" s="217">
        <v>440</v>
      </c>
      <c r="F12" s="218">
        <v>2.5206232813932172</v>
      </c>
      <c r="G12" s="217">
        <v>1048</v>
      </c>
      <c r="H12" s="149">
        <v>3.7538505623612011</v>
      </c>
      <c r="J12" s="219" t="s">
        <v>116</v>
      </c>
      <c r="K12" s="220">
        <v>102</v>
      </c>
      <c r="L12" s="218">
        <v>4.1820418204182044</v>
      </c>
      <c r="M12" s="220">
        <v>224</v>
      </c>
      <c r="N12" s="218">
        <v>5.4119352500604014</v>
      </c>
      <c r="O12" s="220">
        <v>326</v>
      </c>
      <c r="P12" s="221">
        <v>4.955913651565826</v>
      </c>
    </row>
    <row r="13" spans="1:17" ht="20" customHeight="1" x14ac:dyDescent="0.2">
      <c r="B13" s="216" t="s">
        <v>116</v>
      </c>
      <c r="C13" s="217">
        <v>393</v>
      </c>
      <c r="D13" s="218">
        <v>3.756451921238769</v>
      </c>
      <c r="E13" s="217">
        <v>634</v>
      </c>
      <c r="F13" s="218">
        <v>3.6319890009165903</v>
      </c>
      <c r="G13" s="217">
        <v>1027</v>
      </c>
      <c r="H13" s="149">
        <v>3.6786302743749557</v>
      </c>
      <c r="J13" s="219" t="s">
        <v>194</v>
      </c>
      <c r="K13" s="220">
        <v>78</v>
      </c>
      <c r="L13" s="218">
        <v>3.198031980319803</v>
      </c>
      <c r="M13" s="220">
        <v>46</v>
      </c>
      <c r="N13" s="218">
        <v>1.111379560280261</v>
      </c>
      <c r="O13" s="220">
        <v>124</v>
      </c>
      <c r="P13" s="221">
        <v>1.8850714502888417</v>
      </c>
    </row>
    <row r="14" spans="1:17" ht="20" customHeight="1" x14ac:dyDescent="0.2">
      <c r="B14" s="216" t="s">
        <v>19</v>
      </c>
      <c r="C14" s="217">
        <v>201</v>
      </c>
      <c r="D14" s="218">
        <v>1.9212387688778438</v>
      </c>
      <c r="E14" s="217">
        <v>234</v>
      </c>
      <c r="F14" s="218">
        <v>1.3405132905591202</v>
      </c>
      <c r="G14" s="217">
        <v>435</v>
      </c>
      <c r="H14" s="149">
        <v>1.5581345368579411</v>
      </c>
      <c r="J14" s="219" t="s">
        <v>16</v>
      </c>
      <c r="K14" s="220">
        <v>51</v>
      </c>
      <c r="L14" s="218">
        <v>2.0910209102091022</v>
      </c>
      <c r="M14" s="220">
        <v>55</v>
      </c>
      <c r="N14" s="218">
        <v>1.3288233872916162</v>
      </c>
      <c r="O14" s="220">
        <v>106</v>
      </c>
      <c r="P14" s="221">
        <v>1.6114320462146547</v>
      </c>
    </row>
    <row r="15" spans="1:17" ht="20" customHeight="1" x14ac:dyDescent="0.2">
      <c r="B15" s="216" t="s">
        <v>134</v>
      </c>
      <c r="C15" s="217">
        <v>222</v>
      </c>
      <c r="D15" s="218">
        <v>2.1219652074173196</v>
      </c>
      <c r="E15" s="217">
        <v>81</v>
      </c>
      <c r="F15" s="218">
        <v>0.46402383134738778</v>
      </c>
      <c r="G15" s="217">
        <v>303</v>
      </c>
      <c r="H15" s="149">
        <v>1.0853212980872555</v>
      </c>
      <c r="J15" s="219" t="s">
        <v>7</v>
      </c>
      <c r="K15" s="220">
        <v>637</v>
      </c>
      <c r="L15" s="218">
        <v>26.117261172611727</v>
      </c>
      <c r="M15" s="220">
        <v>1034</v>
      </c>
      <c r="N15" s="218">
        <v>24.981879681082386</v>
      </c>
      <c r="O15" s="220">
        <v>1671</v>
      </c>
      <c r="P15" s="221">
        <v>25.402858011553665</v>
      </c>
    </row>
    <row r="16" spans="1:17" ht="20" customHeight="1" x14ac:dyDescent="0.2">
      <c r="B16" s="216" t="s">
        <v>17</v>
      </c>
      <c r="C16" s="217">
        <v>87</v>
      </c>
      <c r="D16" s="218">
        <v>0.83158095966354428</v>
      </c>
      <c r="E16" s="217">
        <v>147</v>
      </c>
      <c r="F16" s="218">
        <v>0.84211732355637026</v>
      </c>
      <c r="G16" s="217">
        <v>234</v>
      </c>
      <c r="H16" s="149">
        <v>0.83816892327530623</v>
      </c>
      <c r="J16" s="219" t="s">
        <v>76</v>
      </c>
      <c r="K16" s="220">
        <v>307</v>
      </c>
      <c r="L16" s="218">
        <v>12.587125871258712</v>
      </c>
      <c r="M16" s="220">
        <v>388</v>
      </c>
      <c r="N16" s="218">
        <v>9.3742449867117656</v>
      </c>
      <c r="O16" s="220">
        <v>695</v>
      </c>
      <c r="P16" s="221">
        <v>10.565521435086653</v>
      </c>
    </row>
    <row r="17" spans="2:17" ht="20" customHeight="1" x14ac:dyDescent="0.2">
      <c r="B17" s="216" t="s">
        <v>21</v>
      </c>
      <c r="C17" s="217">
        <v>59</v>
      </c>
      <c r="D17" s="218">
        <v>0.56394570827757595</v>
      </c>
      <c r="E17" s="217">
        <v>167</v>
      </c>
      <c r="F17" s="218">
        <v>0.95669110907424382</v>
      </c>
      <c r="G17" s="217">
        <v>226</v>
      </c>
      <c r="H17" s="149">
        <v>0.80951357547102232</v>
      </c>
      <c r="J17" s="223" t="s">
        <v>3</v>
      </c>
      <c r="K17" s="224">
        <v>2439</v>
      </c>
      <c r="L17" s="225">
        <v>100</v>
      </c>
      <c r="M17" s="224">
        <v>4139</v>
      </c>
      <c r="N17" s="225">
        <v>100</v>
      </c>
      <c r="O17" s="224">
        <v>6578</v>
      </c>
      <c r="P17" s="225">
        <v>100</v>
      </c>
    </row>
    <row r="18" spans="2:17" ht="20" customHeight="1" x14ac:dyDescent="0.2">
      <c r="B18" s="216" t="s">
        <v>15</v>
      </c>
      <c r="C18" s="217">
        <v>112</v>
      </c>
      <c r="D18" s="218">
        <v>1.0705410055438731</v>
      </c>
      <c r="E18" s="217">
        <v>95</v>
      </c>
      <c r="F18" s="218">
        <v>0.54422548120989922</v>
      </c>
      <c r="G18" s="217">
        <v>207</v>
      </c>
      <c r="H18" s="149">
        <v>0.74145712443584788</v>
      </c>
    </row>
    <row r="19" spans="2:17" ht="20" customHeight="1" x14ac:dyDescent="0.2">
      <c r="B19" s="216" t="s">
        <v>90</v>
      </c>
      <c r="C19" s="217">
        <v>50</v>
      </c>
      <c r="D19" s="218">
        <v>0.47792009176065764</v>
      </c>
      <c r="E19" s="217">
        <v>116</v>
      </c>
      <c r="F19" s="218">
        <v>0.66452795600366632</v>
      </c>
      <c r="G19" s="217">
        <v>166</v>
      </c>
      <c r="H19" s="149">
        <v>0.59459846693889251</v>
      </c>
    </row>
    <row r="20" spans="2:17" ht="20" customHeight="1" x14ac:dyDescent="0.2">
      <c r="B20" s="216" t="s">
        <v>16</v>
      </c>
      <c r="C20" s="217">
        <v>51</v>
      </c>
      <c r="D20" s="218">
        <v>0.48747849359587075</v>
      </c>
      <c r="E20" s="217">
        <v>94</v>
      </c>
      <c r="F20" s="218">
        <v>0.53849679193400546</v>
      </c>
      <c r="G20" s="217">
        <v>145</v>
      </c>
      <c r="H20" s="149">
        <v>0.51937817895264704</v>
      </c>
    </row>
    <row r="21" spans="2:17" ht="20" customHeight="1" x14ac:dyDescent="0.2">
      <c r="B21" s="216" t="s">
        <v>20</v>
      </c>
      <c r="C21" s="217">
        <v>54</v>
      </c>
      <c r="D21" s="218">
        <v>0.51615369910151021</v>
      </c>
      <c r="E21" s="217">
        <v>81</v>
      </c>
      <c r="F21" s="218">
        <v>0.46402383134738778</v>
      </c>
      <c r="G21" s="217">
        <v>135</v>
      </c>
      <c r="H21" s="149">
        <v>0.48355899419729209</v>
      </c>
    </row>
    <row r="22" spans="2:17" ht="20" customHeight="1" x14ac:dyDescent="0.2">
      <c r="B22" s="216" t="s">
        <v>135</v>
      </c>
      <c r="C22" s="217">
        <v>43</v>
      </c>
      <c r="D22" s="218">
        <v>0.41101127891416556</v>
      </c>
      <c r="E22" s="217">
        <v>87</v>
      </c>
      <c r="F22" s="218">
        <v>0.49839596700274974</v>
      </c>
      <c r="G22" s="217">
        <v>130</v>
      </c>
      <c r="H22" s="149">
        <v>0.46564940181961456</v>
      </c>
    </row>
    <row r="23" spans="2:17" ht="20" customHeight="1" x14ac:dyDescent="0.2">
      <c r="B23" s="216" t="s">
        <v>18</v>
      </c>
      <c r="C23" s="217">
        <v>60</v>
      </c>
      <c r="D23" s="218">
        <v>0.57350411011278912</v>
      </c>
      <c r="E23" s="217">
        <v>47</v>
      </c>
      <c r="F23" s="218">
        <v>0.26924839596700273</v>
      </c>
      <c r="G23" s="217">
        <v>107</v>
      </c>
      <c r="H23" s="149">
        <v>0.38326527688229817</v>
      </c>
    </row>
    <row r="24" spans="2:17" ht="20" customHeight="1" x14ac:dyDescent="0.2">
      <c r="B24" s="216" t="s">
        <v>7</v>
      </c>
      <c r="C24" s="217">
        <v>3155</v>
      </c>
      <c r="D24" s="218">
        <v>30.156757790097494</v>
      </c>
      <c r="E24" s="217">
        <v>4795</v>
      </c>
      <c r="F24" s="218">
        <v>27.469065077910177</v>
      </c>
      <c r="G24" s="217">
        <v>7950</v>
      </c>
      <c r="H24" s="149">
        <v>28.476251880507199</v>
      </c>
    </row>
    <row r="25" spans="2:17" ht="20" customHeight="1" x14ac:dyDescent="0.2">
      <c r="B25" s="216" t="s">
        <v>76</v>
      </c>
      <c r="C25" s="217">
        <v>444</v>
      </c>
      <c r="D25" s="218">
        <v>4.2439304148346393</v>
      </c>
      <c r="E25" s="217">
        <v>554</v>
      </c>
      <c r="F25" s="218">
        <v>3.173693858845096</v>
      </c>
      <c r="G25" s="217">
        <v>998</v>
      </c>
      <c r="H25" s="149">
        <v>3.5747546385844258</v>
      </c>
    </row>
    <row r="26" spans="2:17" ht="20" customHeight="1" x14ac:dyDescent="0.2">
      <c r="B26" s="226" t="s">
        <v>3</v>
      </c>
      <c r="C26" s="224">
        <v>10462</v>
      </c>
      <c r="D26" s="225">
        <v>100</v>
      </c>
      <c r="E26" s="224">
        <v>17456</v>
      </c>
      <c r="F26" s="225">
        <v>100</v>
      </c>
      <c r="G26" s="224">
        <v>27918</v>
      </c>
      <c r="H26" s="225">
        <v>100.00000000000001</v>
      </c>
    </row>
    <row r="27" spans="2:17" s="222" customFormat="1" ht="25" customHeight="1" x14ac:dyDescent="0.2">
      <c r="B27" s="205" t="s">
        <v>75</v>
      </c>
      <c r="C27" s="205"/>
      <c r="D27" s="205"/>
      <c r="E27" s="205"/>
      <c r="F27" s="205"/>
      <c r="G27" s="205"/>
      <c r="H27" s="205"/>
      <c r="I27" s="205"/>
      <c r="J27" s="173"/>
      <c r="K27" s="173"/>
      <c r="L27" s="173"/>
      <c r="M27" s="173"/>
      <c r="N27" s="173"/>
      <c r="O27" s="173"/>
      <c r="P27" s="173"/>
      <c r="Q27" s="205"/>
    </row>
    <row r="28" spans="2:17" s="222" customFormat="1" ht="25" customHeight="1" x14ac:dyDescent="0.2">
      <c r="B28" s="173" t="s">
        <v>67</v>
      </c>
      <c r="C28" s="173"/>
      <c r="D28" s="173"/>
      <c r="E28" s="173"/>
      <c r="F28" s="173"/>
      <c r="G28" s="173"/>
      <c r="H28" s="173"/>
      <c r="I28" s="173"/>
      <c r="Q28" s="173"/>
    </row>
  </sheetData>
  <sheetProtection sheet="1" objects="1" scenarios="1"/>
  <mergeCells count="17">
    <mergeCell ref="G6:G7"/>
    <mergeCell ref="H6:H7"/>
    <mergeCell ref="B1:Q1"/>
    <mergeCell ref="C3:H3"/>
    <mergeCell ref="B3:B7"/>
    <mergeCell ref="J3:J7"/>
    <mergeCell ref="K3:P3"/>
    <mergeCell ref="K4:P4"/>
    <mergeCell ref="K5:P5"/>
    <mergeCell ref="M6:N6"/>
    <mergeCell ref="K6:L6"/>
    <mergeCell ref="O6:O7"/>
    <mergeCell ref="P6:P7"/>
    <mergeCell ref="E6:F6"/>
    <mergeCell ref="C6:D6"/>
    <mergeCell ref="C4:H4"/>
    <mergeCell ref="C5:H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9"/>
  <dimension ref="A1:I33"/>
  <sheetViews>
    <sheetView showGridLines="0" zoomScaleNormal="100" workbookViewId="0">
      <selection activeCell="A14" sqref="A14"/>
    </sheetView>
  </sheetViews>
  <sheetFormatPr baseColWidth="10" defaultColWidth="0" defaultRowHeight="15" zeroHeight="1" x14ac:dyDescent="0.2"/>
  <cols>
    <col min="1" max="1" width="4.6640625" style="4" customWidth="1"/>
    <col min="2" max="2" width="39.83203125" style="4" customWidth="1"/>
    <col min="3" max="3" width="15.83203125" style="4" customWidth="1"/>
    <col min="4" max="4" width="20.6640625" style="4" customWidth="1"/>
    <col min="5" max="5" width="2.83203125" style="4" customWidth="1"/>
    <col min="6" max="6" width="15.83203125" style="4" bestFit="1" customWidth="1"/>
    <col min="7" max="7" width="15.83203125" style="4" customWidth="1"/>
    <col min="8" max="8" width="20.6640625" style="4" customWidth="1"/>
    <col min="9" max="9" width="6" style="4" customWidth="1"/>
    <col min="10" max="16384" width="11.5" style="4" hidden="1"/>
  </cols>
  <sheetData>
    <row r="1" spans="1:9" ht="100" customHeight="1" x14ac:dyDescent="0.2">
      <c r="A1" s="193"/>
      <c r="B1" s="198" t="s">
        <v>172</v>
      </c>
      <c r="C1" s="198"/>
      <c r="D1" s="198"/>
      <c r="E1" s="198"/>
      <c r="F1" s="198"/>
      <c r="G1" s="198"/>
      <c r="H1" s="198"/>
      <c r="I1" s="198"/>
    </row>
    <row r="2" spans="1:9" ht="19.5" customHeight="1" x14ac:dyDescent="0.2">
      <c r="B2" s="10"/>
    </row>
    <row r="3" spans="1:9" ht="50" customHeight="1" x14ac:dyDescent="0.2">
      <c r="B3" s="297" t="s">
        <v>25</v>
      </c>
      <c r="C3" s="316" t="s">
        <v>181</v>
      </c>
      <c r="D3" s="316"/>
      <c r="E3" s="71"/>
      <c r="F3" s="297" t="s">
        <v>25</v>
      </c>
      <c r="G3" s="316" t="s">
        <v>183</v>
      </c>
      <c r="H3" s="316"/>
    </row>
    <row r="4" spans="1:9" ht="20" customHeight="1" x14ac:dyDescent="0.2">
      <c r="B4" s="297"/>
      <c r="C4" s="297" t="s">
        <v>140</v>
      </c>
      <c r="D4" s="297"/>
      <c r="E4" s="71"/>
      <c r="F4" s="297"/>
      <c r="G4" s="297" t="s">
        <v>140</v>
      </c>
      <c r="H4" s="297"/>
    </row>
    <row r="5" spans="1:9" ht="20" customHeight="1" x14ac:dyDescent="0.2">
      <c r="B5" s="297"/>
      <c r="C5" s="297" t="s">
        <v>187</v>
      </c>
      <c r="D5" s="297"/>
      <c r="E5" s="71"/>
      <c r="F5" s="297"/>
      <c r="G5" s="297" t="s">
        <v>187</v>
      </c>
      <c r="H5" s="297"/>
    </row>
    <row r="6" spans="1:9" ht="20" customHeight="1" x14ac:dyDescent="0.2">
      <c r="B6" s="297"/>
      <c r="C6" s="194" t="s">
        <v>5</v>
      </c>
      <c r="D6" s="194" t="s">
        <v>6</v>
      </c>
      <c r="E6" s="71"/>
      <c r="F6" s="297"/>
      <c r="G6" s="194" t="s">
        <v>5</v>
      </c>
      <c r="H6" s="194" t="s">
        <v>6</v>
      </c>
    </row>
    <row r="7" spans="1:9" s="23" customFormat="1" ht="20" customHeight="1" x14ac:dyDescent="0.2">
      <c r="B7" s="91" t="s">
        <v>22</v>
      </c>
      <c r="C7" s="146">
        <v>5247</v>
      </c>
      <c r="D7" s="120">
        <f>(C7/C$11)*100</f>
        <v>71.758752735229763</v>
      </c>
      <c r="E7" s="72"/>
      <c r="F7" s="91" t="s">
        <v>22</v>
      </c>
      <c r="G7" s="146">
        <v>1487</v>
      </c>
      <c r="H7" s="120">
        <f>(G7/G$11)*100</f>
        <v>72.607421875</v>
      </c>
    </row>
    <row r="8" spans="1:9" s="23" customFormat="1" ht="20" customHeight="1" x14ac:dyDescent="0.2">
      <c r="B8" s="91" t="s">
        <v>23</v>
      </c>
      <c r="C8" s="146">
        <v>1858</v>
      </c>
      <c r="D8" s="120">
        <f>(C8/C$11)*100</f>
        <v>25.410284463894968</v>
      </c>
      <c r="E8" s="72"/>
      <c r="F8" s="91" t="s">
        <v>23</v>
      </c>
      <c r="G8" s="146">
        <v>482</v>
      </c>
      <c r="H8" s="120">
        <f>(G8/G$11)*100</f>
        <v>23.53515625</v>
      </c>
    </row>
    <row r="9" spans="1:9" s="23" customFormat="1" ht="20" customHeight="1" x14ac:dyDescent="0.2">
      <c r="B9" s="91" t="s">
        <v>195</v>
      </c>
      <c r="C9" s="146">
        <v>132</v>
      </c>
      <c r="D9" s="120">
        <f>(C9/C$11)*100</f>
        <v>1.8052516411378556</v>
      </c>
      <c r="E9" s="72"/>
      <c r="F9" s="91" t="s">
        <v>195</v>
      </c>
      <c r="G9" s="146">
        <v>37</v>
      </c>
      <c r="H9" s="120">
        <f>(G9/G$11)*100</f>
        <v>1.806640625</v>
      </c>
    </row>
    <row r="10" spans="1:9" s="23" customFormat="1" ht="20" customHeight="1" x14ac:dyDescent="0.2">
      <c r="B10" s="91" t="s">
        <v>24</v>
      </c>
      <c r="C10" s="146">
        <v>75</v>
      </c>
      <c r="D10" s="120">
        <f>(C10/C$11)*100</f>
        <v>1.025711159737418</v>
      </c>
      <c r="E10" s="72"/>
      <c r="F10" s="91" t="s">
        <v>24</v>
      </c>
      <c r="G10" s="146">
        <v>42</v>
      </c>
      <c r="H10" s="120">
        <f>(G10/G$11)*100</f>
        <v>2.05078125</v>
      </c>
    </row>
    <row r="11" spans="1:9" s="23" customFormat="1" ht="20" customHeight="1" x14ac:dyDescent="0.2">
      <c r="B11" s="92" t="s">
        <v>88</v>
      </c>
      <c r="C11" s="147">
        <f>SUM(C7:C10)</f>
        <v>7312</v>
      </c>
      <c r="D11" s="121">
        <f>(C11/C$11)*100</f>
        <v>100</v>
      </c>
      <c r="E11" s="72"/>
      <c r="F11" s="92" t="s">
        <v>88</v>
      </c>
      <c r="G11" s="147">
        <f>SUM(G7:G10)</f>
        <v>2048</v>
      </c>
      <c r="H11" s="121">
        <f>(G11/G$11)*100</f>
        <v>100</v>
      </c>
    </row>
    <row r="12" spans="1:9" s="23" customFormat="1" ht="20" customHeight="1" x14ac:dyDescent="0.2">
      <c r="B12" s="91" t="s">
        <v>27</v>
      </c>
      <c r="C12" s="146">
        <v>20606</v>
      </c>
      <c r="D12" s="93" t="s">
        <v>92</v>
      </c>
      <c r="E12" s="72"/>
      <c r="F12" s="91" t="s">
        <v>27</v>
      </c>
      <c r="G12" s="146">
        <v>4530</v>
      </c>
      <c r="H12" s="93" t="s">
        <v>92</v>
      </c>
    </row>
    <row r="13" spans="1:9" s="23" customFormat="1" ht="20" customHeight="1" x14ac:dyDescent="0.2">
      <c r="B13" s="70" t="s">
        <v>3</v>
      </c>
      <c r="C13" s="78">
        <f>SUM(C11:C12)</f>
        <v>27918</v>
      </c>
      <c r="D13" s="94"/>
      <c r="E13" s="72"/>
      <c r="F13" s="70" t="s">
        <v>3</v>
      </c>
      <c r="G13" s="78">
        <f>SUM(G11:G12)</f>
        <v>6578</v>
      </c>
      <c r="H13" s="94"/>
    </row>
    <row r="14" spans="1:9" s="19" customFormat="1" ht="25" customHeight="1" x14ac:dyDescent="0.2">
      <c r="B14" s="285" t="s">
        <v>75</v>
      </c>
      <c r="C14" s="285"/>
      <c r="D14" s="285"/>
      <c r="E14" s="285"/>
      <c r="F14" s="285"/>
      <c r="G14" s="285"/>
      <c r="H14" s="285"/>
    </row>
    <row r="15" spans="1:9" hidden="1" x14ac:dyDescent="0.2">
      <c r="B15" s="2"/>
    </row>
    <row r="33" ht="39" hidden="1" customHeight="1" x14ac:dyDescent="0.2"/>
  </sheetData>
  <sheetProtection sheet="1" objects="1" scenarios="1"/>
  <sortState xmlns:xlrd2="http://schemas.microsoft.com/office/spreadsheetml/2017/richdata2" ref="B5:D10">
    <sortCondition descending="1" ref="C5:C10"/>
  </sortState>
  <mergeCells count="9">
    <mergeCell ref="C5:D5"/>
    <mergeCell ref="B14:H14"/>
    <mergeCell ref="C4:D4"/>
    <mergeCell ref="B3:B6"/>
    <mergeCell ref="G4:H4"/>
    <mergeCell ref="C3:D3"/>
    <mergeCell ref="G3:H3"/>
    <mergeCell ref="G5:H5"/>
    <mergeCell ref="F3:F6"/>
  </mergeCells>
  <pageMargins left="0.7" right="0.7" top="0.75" bottom="0.75" header="0.3" footer="0.3"/>
  <pageSetup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0"/>
  <dimension ref="A1:K17"/>
  <sheetViews>
    <sheetView showGridLines="0" zoomScaleNormal="100" workbookViewId="0">
      <selection activeCell="A16" sqref="A16"/>
    </sheetView>
  </sheetViews>
  <sheetFormatPr baseColWidth="10" defaultColWidth="0" defaultRowHeight="15" zeroHeight="1" x14ac:dyDescent="0.2"/>
  <cols>
    <col min="1" max="1" width="4.6640625" style="10" customWidth="1"/>
    <col min="2" max="2" width="23.33203125" style="10" customWidth="1"/>
    <col min="3" max="3" width="14" style="37" customWidth="1"/>
    <col min="4" max="4" width="13.5" style="37" customWidth="1"/>
    <col min="5" max="5" width="30.6640625" style="37" customWidth="1"/>
    <col min="6" max="6" width="2.83203125" style="37" customWidth="1"/>
    <col min="7" max="7" width="23.33203125" style="37" customWidth="1"/>
    <col min="8" max="9" width="14" style="10" customWidth="1"/>
    <col min="10" max="10" width="30.6640625" style="10" customWidth="1"/>
    <col min="11" max="11" width="3.5" style="10" customWidth="1"/>
    <col min="12" max="16384" width="11.5" style="10" hidden="1"/>
  </cols>
  <sheetData>
    <row r="1" spans="1:11" ht="100" customHeight="1" x14ac:dyDescent="0.2">
      <c r="A1" s="193"/>
      <c r="B1" s="295" t="s">
        <v>173</v>
      </c>
      <c r="C1" s="295"/>
      <c r="D1" s="295"/>
      <c r="E1" s="295"/>
      <c r="F1" s="295"/>
      <c r="G1" s="295"/>
      <c r="H1" s="295"/>
      <c r="I1" s="295"/>
      <c r="J1" s="295"/>
      <c r="K1" s="295"/>
    </row>
    <row r="2" spans="1:11" ht="19.5" customHeight="1" x14ac:dyDescent="0.2">
      <c r="C2" s="36"/>
      <c r="D2" s="36"/>
      <c r="E2" s="36"/>
      <c r="F2" s="36"/>
      <c r="G2" s="36"/>
    </row>
    <row r="3" spans="1:11" s="73" customFormat="1" ht="50" customHeight="1" x14ac:dyDescent="0.2">
      <c r="B3" s="297" t="s">
        <v>26</v>
      </c>
      <c r="C3" s="288" t="s">
        <v>181</v>
      </c>
      <c r="D3" s="289"/>
      <c r="E3" s="299"/>
      <c r="F3" s="64"/>
      <c r="G3" s="297" t="s">
        <v>26</v>
      </c>
      <c r="H3" s="297" t="s">
        <v>183</v>
      </c>
      <c r="I3" s="297"/>
      <c r="J3" s="297"/>
      <c r="K3" s="64"/>
    </row>
    <row r="4" spans="1:11" s="73" customFormat="1" ht="25" customHeight="1" x14ac:dyDescent="0.2">
      <c r="B4" s="297"/>
      <c r="C4" s="297" t="s">
        <v>140</v>
      </c>
      <c r="D4" s="297"/>
      <c r="E4" s="297"/>
      <c r="F4" s="74"/>
      <c r="G4" s="297"/>
      <c r="H4" s="297" t="s">
        <v>140</v>
      </c>
      <c r="I4" s="297"/>
      <c r="J4" s="297"/>
    </row>
    <row r="5" spans="1:11" s="73" customFormat="1" ht="25" customHeight="1" x14ac:dyDescent="0.2">
      <c r="B5" s="297"/>
      <c r="C5" s="318" t="s">
        <v>187</v>
      </c>
      <c r="D5" s="318"/>
      <c r="E5" s="319" t="s">
        <v>119</v>
      </c>
      <c r="F5" s="75"/>
      <c r="G5" s="297"/>
      <c r="H5" s="318" t="s">
        <v>187</v>
      </c>
      <c r="I5" s="318"/>
      <c r="J5" s="319" t="s">
        <v>119</v>
      </c>
    </row>
    <row r="6" spans="1:11" s="73" customFormat="1" ht="25" customHeight="1" x14ac:dyDescent="0.2">
      <c r="B6" s="297"/>
      <c r="C6" s="199" t="s">
        <v>5</v>
      </c>
      <c r="D6" s="200" t="s">
        <v>118</v>
      </c>
      <c r="E6" s="319"/>
      <c r="F6" s="75"/>
      <c r="G6" s="297"/>
      <c r="H6" s="199" t="s">
        <v>5</v>
      </c>
      <c r="I6" s="200" t="s">
        <v>118</v>
      </c>
      <c r="J6" s="319"/>
    </row>
    <row r="7" spans="1:11" s="150" customFormat="1" ht="20" customHeight="1" x14ac:dyDescent="0.2">
      <c r="B7" s="95" t="s">
        <v>32</v>
      </c>
      <c r="C7" s="76">
        <v>167</v>
      </c>
      <c r="D7" s="120">
        <f t="shared" ref="D7:D12" si="0">(C7/$C$13)*100</f>
        <v>2.2839168490153172</v>
      </c>
      <c r="E7" s="122">
        <v>4.9000000000000004</v>
      </c>
      <c r="F7" s="79"/>
      <c r="G7" s="95" t="s">
        <v>32</v>
      </c>
      <c r="H7" s="76">
        <v>35</v>
      </c>
      <c r="I7" s="120">
        <f t="shared" ref="I7:I12" si="1">(H7/$H$13)*100</f>
        <v>1.708984375</v>
      </c>
      <c r="J7" s="122">
        <v>1</v>
      </c>
    </row>
    <row r="8" spans="1:11" s="150" customFormat="1" ht="20" customHeight="1" x14ac:dyDescent="0.2">
      <c r="B8" s="95" t="s">
        <v>31</v>
      </c>
      <c r="C8" s="76">
        <v>1226</v>
      </c>
      <c r="D8" s="120">
        <f t="shared" si="0"/>
        <v>16.766958424507656</v>
      </c>
      <c r="E8" s="122">
        <v>8.3000000000000007</v>
      </c>
      <c r="F8" s="79"/>
      <c r="G8" s="95" t="s">
        <v>31</v>
      </c>
      <c r="H8" s="76">
        <v>319</v>
      </c>
      <c r="I8" s="120">
        <f t="shared" si="1"/>
        <v>15.576171875</v>
      </c>
      <c r="J8" s="122">
        <v>2.2000000000000002</v>
      </c>
    </row>
    <row r="9" spans="1:11" s="150" customFormat="1" ht="20" customHeight="1" x14ac:dyDescent="0.2">
      <c r="B9" s="95" t="s">
        <v>29</v>
      </c>
      <c r="C9" s="76">
        <v>2339</v>
      </c>
      <c r="D9" s="120">
        <f t="shared" si="0"/>
        <v>31.988512035010942</v>
      </c>
      <c r="E9" s="122">
        <v>13.3</v>
      </c>
      <c r="F9" s="79"/>
      <c r="G9" s="95" t="s">
        <v>29</v>
      </c>
      <c r="H9" s="76">
        <v>671</v>
      </c>
      <c r="I9" s="120">
        <f t="shared" si="1"/>
        <v>32.763671875</v>
      </c>
      <c r="J9" s="122">
        <v>3.8</v>
      </c>
    </row>
    <row r="10" spans="1:11" s="150" customFormat="1" ht="20" customHeight="1" x14ac:dyDescent="0.2">
      <c r="B10" s="95" t="s">
        <v>28</v>
      </c>
      <c r="C10" s="76">
        <v>2568</v>
      </c>
      <c r="D10" s="120">
        <f t="shared" si="0"/>
        <v>35.120350109409195</v>
      </c>
      <c r="E10" s="122">
        <v>12.1</v>
      </c>
      <c r="F10" s="79"/>
      <c r="G10" s="95" t="s">
        <v>28</v>
      </c>
      <c r="H10" s="76">
        <v>745</v>
      </c>
      <c r="I10" s="120">
        <f t="shared" si="1"/>
        <v>36.376953125</v>
      </c>
      <c r="J10" s="122">
        <v>3.5</v>
      </c>
    </row>
    <row r="11" spans="1:11" s="150" customFormat="1" ht="20" customHeight="1" x14ac:dyDescent="0.2">
      <c r="B11" s="95" t="s">
        <v>30</v>
      </c>
      <c r="C11" s="76">
        <v>948</v>
      </c>
      <c r="D11" s="120">
        <f t="shared" si="0"/>
        <v>12.964989059080963</v>
      </c>
      <c r="E11" s="122">
        <v>16.5</v>
      </c>
      <c r="F11" s="79"/>
      <c r="G11" s="95" t="s">
        <v>30</v>
      </c>
      <c r="H11" s="76">
        <v>258</v>
      </c>
      <c r="I11" s="120">
        <f t="shared" si="1"/>
        <v>12.59765625</v>
      </c>
      <c r="J11" s="122">
        <v>4.5</v>
      </c>
    </row>
    <row r="12" spans="1:11" s="150" customFormat="1" ht="20" customHeight="1" x14ac:dyDescent="0.2">
      <c r="B12" s="95" t="s">
        <v>33</v>
      </c>
      <c r="C12" s="76">
        <v>64</v>
      </c>
      <c r="D12" s="120">
        <f t="shared" si="0"/>
        <v>0.87527352297592997</v>
      </c>
      <c r="E12" s="122">
        <v>11.5</v>
      </c>
      <c r="F12" s="79"/>
      <c r="G12" s="95" t="s">
        <v>33</v>
      </c>
      <c r="H12" s="76">
        <v>20</v>
      </c>
      <c r="I12" s="120">
        <f t="shared" si="1"/>
        <v>0.9765625</v>
      </c>
      <c r="J12" s="122">
        <v>3.6</v>
      </c>
    </row>
    <row r="13" spans="1:11" s="150" customFormat="1" ht="20" customHeight="1" x14ac:dyDescent="0.2">
      <c r="B13" s="96" t="s">
        <v>88</v>
      </c>
      <c r="C13" s="77">
        <f>SUM(C7:C12)</f>
        <v>7312</v>
      </c>
      <c r="D13" s="121">
        <f>(C13/$C$13)*100</f>
        <v>100</v>
      </c>
      <c r="E13" s="93" t="s">
        <v>92</v>
      </c>
      <c r="F13" s="80"/>
      <c r="G13" s="96" t="s">
        <v>88</v>
      </c>
      <c r="H13" s="77">
        <f>SUM(H7:H12)</f>
        <v>2048</v>
      </c>
      <c r="I13" s="121">
        <f>SUM(I7:I12)</f>
        <v>100</v>
      </c>
      <c r="J13" s="93" t="s">
        <v>92</v>
      </c>
    </row>
    <row r="14" spans="1:11" s="150" customFormat="1" ht="20" customHeight="1" x14ac:dyDescent="0.2">
      <c r="B14" s="95" t="s">
        <v>27</v>
      </c>
      <c r="C14" s="76">
        <v>20606</v>
      </c>
      <c r="D14" s="317"/>
      <c r="E14" s="317"/>
      <c r="F14" s="81"/>
      <c r="G14" s="95" t="s">
        <v>27</v>
      </c>
      <c r="H14" s="76">
        <v>4530</v>
      </c>
      <c r="I14" s="317"/>
      <c r="J14" s="317"/>
    </row>
    <row r="15" spans="1:11" s="150" customFormat="1" ht="20" customHeight="1" x14ac:dyDescent="0.2">
      <c r="B15" s="70" t="s">
        <v>3</v>
      </c>
      <c r="C15" s="78">
        <f>SUM(C13:C14)</f>
        <v>27918</v>
      </c>
      <c r="D15" s="317"/>
      <c r="E15" s="317"/>
      <c r="F15" s="81"/>
      <c r="G15" s="70" t="s">
        <v>3</v>
      </c>
      <c r="H15" s="78">
        <f>SUM(H13:H14)</f>
        <v>6578</v>
      </c>
      <c r="I15" s="317"/>
      <c r="J15" s="317"/>
    </row>
    <row r="16" spans="1:11" s="24" customFormat="1" ht="25" customHeight="1" x14ac:dyDescent="0.2">
      <c r="B16" s="156" t="s">
        <v>75</v>
      </c>
      <c r="C16" s="55"/>
      <c r="D16" s="55"/>
      <c r="E16" s="55"/>
      <c r="F16" s="55"/>
      <c r="G16" s="106"/>
    </row>
    <row r="17" spans="2:2" ht="30" hidden="1" customHeight="1" x14ac:dyDescent="0.2">
      <c r="B17" s="2"/>
    </row>
  </sheetData>
  <sheetProtection sheet="1" objects="1" scenarios="1"/>
  <sortState xmlns:xlrd2="http://schemas.microsoft.com/office/spreadsheetml/2017/richdata2" ref="B6:E11">
    <sortCondition descending="1" ref="C6:C11"/>
  </sortState>
  <mergeCells count="13">
    <mergeCell ref="B1:K1"/>
    <mergeCell ref="D14:E15"/>
    <mergeCell ref="I14:J15"/>
    <mergeCell ref="C3:E3"/>
    <mergeCell ref="B3:B6"/>
    <mergeCell ref="H4:J4"/>
    <mergeCell ref="H5:I5"/>
    <mergeCell ref="J5:J6"/>
    <mergeCell ref="E5:E6"/>
    <mergeCell ref="H3:J3"/>
    <mergeCell ref="C4:E4"/>
    <mergeCell ref="C5:D5"/>
    <mergeCell ref="G3:G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1"/>
  <dimension ref="A1:I31"/>
  <sheetViews>
    <sheetView showGridLines="0" zoomScaleNormal="100" workbookViewId="0">
      <selection activeCell="A13" sqref="A13"/>
    </sheetView>
  </sheetViews>
  <sheetFormatPr baseColWidth="10" defaultColWidth="0" defaultRowHeight="15" zeroHeight="1" x14ac:dyDescent="0.2"/>
  <cols>
    <col min="1" max="1" width="4.6640625" style="10" customWidth="1"/>
    <col min="2" max="2" width="27.83203125" style="10" customWidth="1"/>
    <col min="3" max="3" width="30.6640625" style="10" customWidth="1"/>
    <col min="4" max="4" width="25.83203125" style="10" customWidth="1"/>
    <col min="5" max="5" width="4.6640625" style="10" customWidth="1"/>
    <col min="6" max="6" width="14.6640625" style="10" bestFit="1" customWidth="1"/>
    <col min="7" max="7" width="25.6640625" style="10" customWidth="1"/>
    <col min="8" max="8" width="20.1640625" style="10" customWidth="1"/>
    <col min="9" max="9" width="4.5" style="10" customWidth="1"/>
    <col min="10" max="16384" width="11.5" style="10" hidden="1"/>
  </cols>
  <sheetData>
    <row r="1" spans="1:9" ht="100" customHeight="1" x14ac:dyDescent="0.2">
      <c r="A1" s="193"/>
      <c r="B1" s="295" t="s">
        <v>174</v>
      </c>
      <c r="C1" s="295"/>
      <c r="D1" s="295"/>
      <c r="E1" s="295"/>
      <c r="F1" s="295"/>
      <c r="G1" s="295"/>
      <c r="H1" s="295"/>
      <c r="I1" s="295"/>
    </row>
    <row r="2" spans="1:9" ht="19.5" customHeight="1" x14ac:dyDescent="0.2">
      <c r="C2" s="4"/>
      <c r="D2" s="4"/>
      <c r="E2" s="4"/>
      <c r="F2" s="4"/>
    </row>
    <row r="3" spans="1:9" s="73" customFormat="1" ht="50" customHeight="1" x14ac:dyDescent="0.2">
      <c r="B3" s="297" t="s">
        <v>34</v>
      </c>
      <c r="C3" s="288" t="s">
        <v>181</v>
      </c>
      <c r="D3" s="299"/>
      <c r="E3" s="64"/>
      <c r="F3" s="297" t="s">
        <v>34</v>
      </c>
      <c r="G3" s="299" t="s">
        <v>183</v>
      </c>
      <c r="H3" s="297"/>
      <c r="I3" s="64"/>
    </row>
    <row r="4" spans="1:9" s="73" customFormat="1" ht="25" customHeight="1" x14ac:dyDescent="0.2">
      <c r="B4" s="297"/>
      <c r="C4" s="297" t="s">
        <v>140</v>
      </c>
      <c r="D4" s="297"/>
      <c r="E4" s="64"/>
      <c r="F4" s="297"/>
      <c r="G4" s="297" t="s">
        <v>140</v>
      </c>
      <c r="H4" s="297"/>
    </row>
    <row r="5" spans="1:9" s="73" customFormat="1" ht="25" customHeight="1" x14ac:dyDescent="0.2">
      <c r="B5" s="297"/>
      <c r="C5" s="297" t="s">
        <v>187</v>
      </c>
      <c r="D5" s="297"/>
      <c r="F5" s="297"/>
      <c r="G5" s="299" t="s">
        <v>187</v>
      </c>
      <c r="H5" s="297"/>
    </row>
    <row r="6" spans="1:9" s="73" customFormat="1" ht="25" customHeight="1" x14ac:dyDescent="0.2">
      <c r="B6" s="297"/>
      <c r="C6" s="194" t="s">
        <v>102</v>
      </c>
      <c r="D6" s="194" t="s">
        <v>6</v>
      </c>
      <c r="F6" s="297"/>
      <c r="G6" s="201" t="s">
        <v>102</v>
      </c>
      <c r="H6" s="194" t="s">
        <v>6</v>
      </c>
    </row>
    <row r="7" spans="1:9" s="82" customFormat="1" ht="20" customHeight="1" x14ac:dyDescent="0.2">
      <c r="B7" s="95" t="s">
        <v>22</v>
      </c>
      <c r="C7" s="76">
        <v>3560</v>
      </c>
      <c r="D7" s="120">
        <f>(C7/$C$10)*100</f>
        <v>56.642800318217979</v>
      </c>
      <c r="F7" s="95" t="s">
        <v>22</v>
      </c>
      <c r="G7" s="112">
        <v>922</v>
      </c>
      <c r="H7" s="120">
        <f>(G7/$G$10)*100</f>
        <v>53.542392566782816</v>
      </c>
    </row>
    <row r="8" spans="1:9" s="82" customFormat="1" ht="20" customHeight="1" x14ac:dyDescent="0.2">
      <c r="B8" s="95" t="s">
        <v>36</v>
      </c>
      <c r="C8" s="76">
        <v>1146</v>
      </c>
      <c r="D8" s="120">
        <f>(C8/$C$10)*100</f>
        <v>18.233890214797135</v>
      </c>
      <c r="F8" s="95" t="s">
        <v>36</v>
      </c>
      <c r="G8" s="112">
        <v>353</v>
      </c>
      <c r="H8" s="120">
        <f>(G8/$G$10)*100</f>
        <v>20.499419279907087</v>
      </c>
    </row>
    <row r="9" spans="1:9" s="82" customFormat="1" ht="20" customHeight="1" x14ac:dyDescent="0.2">
      <c r="B9" s="95" t="s">
        <v>35</v>
      </c>
      <c r="C9" s="76">
        <v>1579</v>
      </c>
      <c r="D9" s="120">
        <f>(C9/$C$10)*100</f>
        <v>25.123309466984882</v>
      </c>
      <c r="E9" s="83"/>
      <c r="F9" s="95" t="s">
        <v>35</v>
      </c>
      <c r="G9" s="112">
        <v>447</v>
      </c>
      <c r="H9" s="120">
        <f>(G9/$G$10)*100</f>
        <v>25.958188153310104</v>
      </c>
    </row>
    <row r="10" spans="1:9" s="82" customFormat="1" ht="20" customHeight="1" x14ac:dyDescent="0.2">
      <c r="B10" s="96" t="s">
        <v>88</v>
      </c>
      <c r="C10" s="77">
        <f>SUM(C7:C9)</f>
        <v>6285</v>
      </c>
      <c r="D10" s="121">
        <f>(C10/$C$10)*100</f>
        <v>100</v>
      </c>
      <c r="E10" s="83"/>
      <c r="F10" s="96" t="s">
        <v>88</v>
      </c>
      <c r="G10" s="113">
        <f>SUM(G7:G9)</f>
        <v>1722</v>
      </c>
      <c r="H10" s="121">
        <f>SUM(H7:H9)</f>
        <v>100.00000000000001</v>
      </c>
    </row>
    <row r="11" spans="1:9" s="82" customFormat="1" ht="20" customHeight="1" x14ac:dyDescent="0.2">
      <c r="B11" s="95" t="s">
        <v>27</v>
      </c>
      <c r="C11" s="76">
        <v>21633</v>
      </c>
      <c r="D11" s="93" t="s">
        <v>92</v>
      </c>
      <c r="F11" s="95" t="s">
        <v>27</v>
      </c>
      <c r="G11" s="112">
        <v>4856</v>
      </c>
      <c r="H11" s="93" t="s">
        <v>92</v>
      </c>
    </row>
    <row r="12" spans="1:9" s="82" customFormat="1" ht="20" customHeight="1" x14ac:dyDescent="0.2">
      <c r="B12" s="70" t="s">
        <v>3</v>
      </c>
      <c r="C12" s="78">
        <f>SUM(C10:C11)</f>
        <v>27918</v>
      </c>
      <c r="D12" s="97"/>
      <c r="F12" s="70" t="s">
        <v>3</v>
      </c>
      <c r="G12" s="114">
        <f>SUM(G10:G11)</f>
        <v>6578</v>
      </c>
      <c r="H12" s="97"/>
    </row>
    <row r="13" spans="1:9" ht="25" customHeight="1" x14ac:dyDescent="0.2">
      <c r="B13" s="27" t="s">
        <v>75</v>
      </c>
      <c r="C13" s="26"/>
      <c r="D13" s="26"/>
      <c r="E13" s="26"/>
      <c r="F13" s="107"/>
    </row>
    <row r="14" spans="1:9" ht="15" hidden="1" customHeight="1" x14ac:dyDescent="0.2">
      <c r="B14" s="2"/>
    </row>
    <row r="15" spans="1:9" ht="15" hidden="1" customHeight="1" x14ac:dyDescent="0.2"/>
    <row r="30" s="17" customFormat="1" hidden="1" x14ac:dyDescent="0.2"/>
    <row r="31" s="17" customFormat="1" hidden="1" x14ac:dyDescent="0.2"/>
  </sheetData>
  <sheetProtection sheet="1" objects="1" scenarios="1"/>
  <mergeCells count="9">
    <mergeCell ref="C4:D4"/>
    <mergeCell ref="G4:H4"/>
    <mergeCell ref="C5:D5"/>
    <mergeCell ref="G5:H5"/>
    <mergeCell ref="B1:I1"/>
    <mergeCell ref="G3:H3"/>
    <mergeCell ref="B3:B6"/>
    <mergeCell ref="C3:D3"/>
    <mergeCell ref="F3:F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2"/>
  <dimension ref="A1:V19"/>
  <sheetViews>
    <sheetView showGridLines="0" zoomScaleNormal="100" workbookViewId="0">
      <selection activeCell="A19" sqref="A19"/>
    </sheetView>
  </sheetViews>
  <sheetFormatPr baseColWidth="10" defaultColWidth="0" defaultRowHeight="15" zeroHeight="1" x14ac:dyDescent="0.2"/>
  <cols>
    <col min="1" max="1" width="4.6640625" style="10" customWidth="1"/>
    <col min="2" max="2" width="30.5" style="10" bestFit="1" customWidth="1"/>
    <col min="3" max="3" width="10.6640625" style="10" customWidth="1"/>
    <col min="4" max="4" width="10.83203125" style="10" customWidth="1"/>
    <col min="5" max="5" width="9.1640625" style="10" customWidth="1"/>
    <col min="6" max="6" width="12" style="10" customWidth="1"/>
    <col min="7" max="7" width="8.83203125" style="10" customWidth="1"/>
    <col min="8" max="8" width="8.5" style="10" bestFit="1" customWidth="1"/>
    <col min="9" max="9" width="4.6640625" style="10" customWidth="1"/>
    <col min="10" max="10" width="30.5" style="10" bestFit="1" customWidth="1"/>
    <col min="11" max="11" width="11" style="10" customWidth="1"/>
    <col min="12" max="13" width="6.5" style="10" bestFit="1" customWidth="1"/>
    <col min="14" max="14" width="13.1640625" style="10" customWidth="1"/>
    <col min="15" max="16" width="6.5" style="10" bestFit="1" customWidth="1"/>
    <col min="17" max="17" width="2.83203125" style="10" customWidth="1"/>
    <col min="18" max="22" width="0" style="10" hidden="1" customWidth="1"/>
    <col min="23" max="16384" width="11.5" style="10" hidden="1"/>
  </cols>
  <sheetData>
    <row r="1" spans="1:17" ht="100" customHeight="1" x14ac:dyDescent="0.2">
      <c r="A1" s="193"/>
      <c r="B1" s="295" t="s">
        <v>175</v>
      </c>
      <c r="C1" s="295"/>
      <c r="D1" s="295"/>
      <c r="E1" s="295"/>
      <c r="F1" s="295"/>
      <c r="G1" s="295"/>
      <c r="H1" s="295"/>
      <c r="I1" s="295"/>
      <c r="J1" s="295"/>
      <c r="K1" s="295"/>
      <c r="L1" s="295"/>
      <c r="M1" s="295"/>
      <c r="N1" s="295"/>
      <c r="O1" s="295"/>
      <c r="P1" s="295"/>
      <c r="Q1" s="295"/>
    </row>
    <row r="2" spans="1:17" ht="19.5" customHeight="1" x14ac:dyDescent="0.2">
      <c r="C2" s="4"/>
      <c r="D2" s="4"/>
      <c r="E2" s="4"/>
      <c r="F2" s="4"/>
      <c r="G2" s="4"/>
    </row>
    <row r="3" spans="1:17" s="73" customFormat="1" ht="50" customHeight="1" x14ac:dyDescent="0.2">
      <c r="B3" s="297" t="s">
        <v>108</v>
      </c>
      <c r="C3" s="288" t="s">
        <v>181</v>
      </c>
      <c r="D3" s="289"/>
      <c r="E3" s="289"/>
      <c r="F3" s="289"/>
      <c r="G3" s="289"/>
      <c r="H3" s="299"/>
      <c r="J3" s="297" t="s">
        <v>108</v>
      </c>
      <c r="K3" s="297" t="s">
        <v>183</v>
      </c>
      <c r="L3" s="297"/>
      <c r="M3" s="297"/>
      <c r="N3" s="297"/>
      <c r="O3" s="297"/>
      <c r="P3" s="297"/>
    </row>
    <row r="4" spans="1:17" s="73" customFormat="1" ht="25" customHeight="1" x14ac:dyDescent="0.2">
      <c r="B4" s="297"/>
      <c r="C4" s="297" t="s">
        <v>140</v>
      </c>
      <c r="D4" s="297"/>
      <c r="E4" s="297"/>
      <c r="F4" s="297"/>
      <c r="G4" s="297"/>
      <c r="H4" s="297"/>
      <c r="J4" s="297"/>
      <c r="K4" s="297" t="s">
        <v>140</v>
      </c>
      <c r="L4" s="297"/>
      <c r="M4" s="297"/>
      <c r="N4" s="297"/>
      <c r="O4" s="297"/>
      <c r="P4" s="297"/>
    </row>
    <row r="5" spans="1:17" s="73" customFormat="1" ht="25" customHeight="1" x14ac:dyDescent="0.2">
      <c r="B5" s="297"/>
      <c r="C5" s="297" t="s">
        <v>187</v>
      </c>
      <c r="D5" s="297"/>
      <c r="E5" s="297"/>
      <c r="F5" s="297"/>
      <c r="G5" s="297"/>
      <c r="H5" s="297"/>
      <c r="J5" s="297"/>
      <c r="K5" s="297" t="s">
        <v>187</v>
      </c>
      <c r="L5" s="297"/>
      <c r="M5" s="297"/>
      <c r="N5" s="297"/>
      <c r="O5" s="297"/>
      <c r="P5" s="297"/>
    </row>
    <row r="6" spans="1:17" s="73" customFormat="1" ht="25" customHeight="1" x14ac:dyDescent="0.2">
      <c r="B6" s="297"/>
      <c r="C6" s="297" t="s">
        <v>9</v>
      </c>
      <c r="D6" s="297"/>
      <c r="E6" s="297" t="s">
        <v>8</v>
      </c>
      <c r="F6" s="297"/>
      <c r="G6" s="297" t="s">
        <v>3</v>
      </c>
      <c r="H6" s="297" t="s">
        <v>6</v>
      </c>
      <c r="J6" s="297"/>
      <c r="K6" s="297" t="s">
        <v>9</v>
      </c>
      <c r="L6" s="297"/>
      <c r="M6" s="297" t="s">
        <v>8</v>
      </c>
      <c r="N6" s="297"/>
      <c r="O6" s="297" t="s">
        <v>3</v>
      </c>
      <c r="P6" s="297" t="s">
        <v>6</v>
      </c>
    </row>
    <row r="7" spans="1:17" s="82" customFormat="1" ht="25" customHeight="1" x14ac:dyDescent="0.2">
      <c r="B7" s="297"/>
      <c r="C7" s="194" t="s">
        <v>5</v>
      </c>
      <c r="D7" s="194" t="s">
        <v>6</v>
      </c>
      <c r="E7" s="194" t="s">
        <v>5</v>
      </c>
      <c r="F7" s="194" t="s">
        <v>6</v>
      </c>
      <c r="G7" s="297"/>
      <c r="H7" s="297"/>
      <c r="J7" s="297"/>
      <c r="K7" s="194" t="s">
        <v>5</v>
      </c>
      <c r="L7" s="194" t="s">
        <v>6</v>
      </c>
      <c r="M7" s="194" t="s">
        <v>5</v>
      </c>
      <c r="N7" s="194" t="s">
        <v>6</v>
      </c>
      <c r="O7" s="297"/>
      <c r="P7" s="297"/>
    </row>
    <row r="8" spans="1:17" s="82" customFormat="1" ht="20" customHeight="1" x14ac:dyDescent="0.2">
      <c r="B8" s="236" t="s">
        <v>122</v>
      </c>
      <c r="C8" s="87">
        <v>355</v>
      </c>
      <c r="D8" s="221">
        <f t="shared" ref="D8:D17" si="0">(C8/$C$18)*100</f>
        <v>3.3932326515006688</v>
      </c>
      <c r="E8" s="87">
        <v>207</v>
      </c>
      <c r="F8" s="221">
        <f t="shared" ref="F8:F17" si="1">(E8/$E$18)*100</f>
        <v>1.1858386801099909</v>
      </c>
      <c r="G8" s="87">
        <f t="shared" ref="G8:G17" si="2">E8+C8</f>
        <v>562</v>
      </c>
      <c r="H8" s="221">
        <f>(G8/$G$18)*100</f>
        <v>2.013038183250949</v>
      </c>
      <c r="J8" s="236" t="s">
        <v>122</v>
      </c>
      <c r="K8" s="87">
        <v>72</v>
      </c>
      <c r="L8" s="221">
        <f t="shared" ref="L8:L17" si="3">(K8/$C$18)*100</f>
        <v>0.68820493213534695</v>
      </c>
      <c r="M8" s="87">
        <v>54</v>
      </c>
      <c r="N8" s="221">
        <f t="shared" ref="N8:N17" si="4">(M8/$E$18)*100</f>
        <v>0.3093492208982585</v>
      </c>
      <c r="O8" s="87">
        <f t="shared" ref="O8:O17" si="5">M8+K8</f>
        <v>126</v>
      </c>
      <c r="P8" s="221">
        <f>(O8/$G$18)*100</f>
        <v>0.4513217279174726</v>
      </c>
    </row>
    <row r="9" spans="1:17" s="82" customFormat="1" ht="20" customHeight="1" x14ac:dyDescent="0.2">
      <c r="B9" s="236" t="s">
        <v>123</v>
      </c>
      <c r="C9" s="87">
        <v>14</v>
      </c>
      <c r="D9" s="221">
        <f t="shared" si="0"/>
        <v>0.13381762569298414</v>
      </c>
      <c r="E9" s="87">
        <v>15</v>
      </c>
      <c r="F9" s="221">
        <f t="shared" si="1"/>
        <v>8.5930339138405129E-2</v>
      </c>
      <c r="G9" s="87">
        <f t="shared" si="2"/>
        <v>29</v>
      </c>
      <c r="H9" s="221">
        <f t="shared" ref="H9:H17" si="6">(G9/$G$18)*100</f>
        <v>0.1038756357905294</v>
      </c>
      <c r="J9" s="236" t="s">
        <v>123</v>
      </c>
      <c r="K9" s="87">
        <v>0</v>
      </c>
      <c r="L9" s="221">
        <f t="shared" si="3"/>
        <v>0</v>
      </c>
      <c r="M9" s="87">
        <v>2</v>
      </c>
      <c r="N9" s="221">
        <f t="shared" si="4"/>
        <v>1.1457378551787351E-2</v>
      </c>
      <c r="O9" s="87">
        <f t="shared" si="5"/>
        <v>2</v>
      </c>
      <c r="P9" s="221">
        <f t="shared" ref="P9:P17" si="7">(O9/$G$18)*100</f>
        <v>7.1638369510709935E-3</v>
      </c>
    </row>
    <row r="10" spans="1:17" s="82" customFormat="1" ht="20" customHeight="1" x14ac:dyDescent="0.2">
      <c r="B10" s="236" t="s">
        <v>120</v>
      </c>
      <c r="C10" s="87">
        <v>4315</v>
      </c>
      <c r="D10" s="221">
        <f t="shared" si="0"/>
        <v>41.244503918944751</v>
      </c>
      <c r="E10" s="87">
        <v>6634</v>
      </c>
      <c r="F10" s="221">
        <f t="shared" si="1"/>
        <v>38.004124656278641</v>
      </c>
      <c r="G10" s="87">
        <f t="shared" si="2"/>
        <v>10949</v>
      </c>
      <c r="H10" s="221">
        <f t="shared" si="6"/>
        <v>39.218425388638153</v>
      </c>
      <c r="J10" s="236" t="s">
        <v>120</v>
      </c>
      <c r="K10" s="87">
        <v>1081</v>
      </c>
      <c r="L10" s="221">
        <f t="shared" si="3"/>
        <v>10.332632383865418</v>
      </c>
      <c r="M10" s="87">
        <v>1624</v>
      </c>
      <c r="N10" s="221">
        <f t="shared" si="4"/>
        <v>9.3033913840513289</v>
      </c>
      <c r="O10" s="87">
        <f t="shared" si="5"/>
        <v>2705</v>
      </c>
      <c r="P10" s="221">
        <f t="shared" si="7"/>
        <v>9.6890894763235185</v>
      </c>
    </row>
    <row r="11" spans="1:17" s="82" customFormat="1" ht="20" customHeight="1" x14ac:dyDescent="0.2">
      <c r="B11" s="236" t="s">
        <v>107</v>
      </c>
      <c r="C11" s="87">
        <v>321</v>
      </c>
      <c r="D11" s="221">
        <f t="shared" si="0"/>
        <v>3.0682469891034221</v>
      </c>
      <c r="E11" s="87">
        <v>571</v>
      </c>
      <c r="F11" s="221">
        <f t="shared" si="1"/>
        <v>3.271081576535289</v>
      </c>
      <c r="G11" s="87">
        <f t="shared" si="2"/>
        <v>892</v>
      </c>
      <c r="H11" s="221">
        <f t="shared" si="6"/>
        <v>3.1950712801776628</v>
      </c>
      <c r="J11" s="236" t="s">
        <v>107</v>
      </c>
      <c r="K11" s="87">
        <v>49</v>
      </c>
      <c r="L11" s="221">
        <f t="shared" si="3"/>
        <v>0.46836168992544452</v>
      </c>
      <c r="M11" s="87">
        <v>120</v>
      </c>
      <c r="N11" s="221">
        <f t="shared" si="4"/>
        <v>0.68744271310724103</v>
      </c>
      <c r="O11" s="87">
        <f t="shared" si="5"/>
        <v>169</v>
      </c>
      <c r="P11" s="221">
        <f t="shared" si="7"/>
        <v>0.60534422236549901</v>
      </c>
    </row>
    <row r="12" spans="1:17" s="82" customFormat="1" ht="20" customHeight="1" x14ac:dyDescent="0.2">
      <c r="B12" s="236" t="s">
        <v>105</v>
      </c>
      <c r="C12" s="87">
        <v>1193</v>
      </c>
      <c r="D12" s="221">
        <f t="shared" si="0"/>
        <v>11.403173389409291</v>
      </c>
      <c r="E12" s="87">
        <v>1906</v>
      </c>
      <c r="F12" s="221">
        <f t="shared" si="1"/>
        <v>10.918881759853345</v>
      </c>
      <c r="G12" s="87">
        <f t="shared" si="2"/>
        <v>3099</v>
      </c>
      <c r="H12" s="221">
        <f t="shared" si="6"/>
        <v>11.100365355684506</v>
      </c>
      <c r="J12" s="236" t="s">
        <v>105</v>
      </c>
      <c r="K12" s="87">
        <v>267</v>
      </c>
      <c r="L12" s="221">
        <f t="shared" si="3"/>
        <v>2.552093290001912</v>
      </c>
      <c r="M12" s="87">
        <v>475</v>
      </c>
      <c r="N12" s="221">
        <f t="shared" si="4"/>
        <v>2.7211274060494959</v>
      </c>
      <c r="O12" s="87">
        <f t="shared" si="5"/>
        <v>742</v>
      </c>
      <c r="P12" s="221">
        <f t="shared" si="7"/>
        <v>2.6577835088473387</v>
      </c>
    </row>
    <row r="13" spans="1:17" s="82" customFormat="1" ht="20" customHeight="1" x14ac:dyDescent="0.2">
      <c r="B13" s="236" t="s">
        <v>121</v>
      </c>
      <c r="C13" s="87">
        <v>1071</v>
      </c>
      <c r="D13" s="221">
        <f t="shared" si="0"/>
        <v>10.237048365513287</v>
      </c>
      <c r="E13" s="87">
        <v>1645</v>
      </c>
      <c r="F13" s="221">
        <f t="shared" si="1"/>
        <v>9.4236938588450965</v>
      </c>
      <c r="G13" s="87">
        <f t="shared" si="2"/>
        <v>2716</v>
      </c>
      <c r="H13" s="221">
        <f t="shared" si="6"/>
        <v>9.7284905795544088</v>
      </c>
      <c r="J13" s="236" t="s">
        <v>121</v>
      </c>
      <c r="K13" s="87">
        <v>215</v>
      </c>
      <c r="L13" s="221">
        <f t="shared" si="3"/>
        <v>2.0550563945708276</v>
      </c>
      <c r="M13" s="87">
        <v>341</v>
      </c>
      <c r="N13" s="221">
        <f t="shared" si="4"/>
        <v>1.9534830430797432</v>
      </c>
      <c r="O13" s="87">
        <f t="shared" si="5"/>
        <v>556</v>
      </c>
      <c r="P13" s="221">
        <f t="shared" si="7"/>
        <v>1.9915466723977364</v>
      </c>
    </row>
    <row r="14" spans="1:17" s="82" customFormat="1" ht="20" customHeight="1" x14ac:dyDescent="0.2">
      <c r="B14" s="236" t="s">
        <v>104</v>
      </c>
      <c r="C14" s="87">
        <v>2415</v>
      </c>
      <c r="D14" s="221">
        <f t="shared" si="0"/>
        <v>23.083540432039761</v>
      </c>
      <c r="E14" s="87">
        <v>4988</v>
      </c>
      <c r="F14" s="221">
        <f t="shared" si="1"/>
        <v>28.574702108157652</v>
      </c>
      <c r="G14" s="87">
        <f t="shared" si="2"/>
        <v>7403</v>
      </c>
      <c r="H14" s="221">
        <f t="shared" si="6"/>
        <v>26.516942474389282</v>
      </c>
      <c r="J14" s="236" t="s">
        <v>104</v>
      </c>
      <c r="K14" s="87">
        <v>559</v>
      </c>
      <c r="L14" s="221">
        <f t="shared" si="3"/>
        <v>5.3431466258841525</v>
      </c>
      <c r="M14" s="87">
        <v>1151</v>
      </c>
      <c r="N14" s="221">
        <f t="shared" si="4"/>
        <v>6.5937213565536208</v>
      </c>
      <c r="O14" s="87">
        <f t="shared" si="5"/>
        <v>1710</v>
      </c>
      <c r="P14" s="221">
        <f t="shared" si="7"/>
        <v>6.1250805931656993</v>
      </c>
    </row>
    <row r="15" spans="1:17" s="82" customFormat="1" ht="20" customHeight="1" x14ac:dyDescent="0.2">
      <c r="B15" s="236" t="s">
        <v>37</v>
      </c>
      <c r="C15" s="87">
        <v>203</v>
      </c>
      <c r="D15" s="221">
        <f t="shared" si="0"/>
        <v>1.9403555725482697</v>
      </c>
      <c r="E15" s="87">
        <v>452</v>
      </c>
      <c r="F15" s="221">
        <f t="shared" si="1"/>
        <v>2.5893675527039415</v>
      </c>
      <c r="G15" s="87">
        <f t="shared" si="2"/>
        <v>655</v>
      </c>
      <c r="H15" s="221">
        <f t="shared" si="6"/>
        <v>2.3461566014757502</v>
      </c>
      <c r="J15" s="236" t="s">
        <v>37</v>
      </c>
      <c r="K15" s="87">
        <v>40</v>
      </c>
      <c r="L15" s="221">
        <f t="shared" si="3"/>
        <v>0.3823360734085261</v>
      </c>
      <c r="M15" s="87">
        <v>100</v>
      </c>
      <c r="N15" s="221">
        <f t="shared" si="4"/>
        <v>0.57286892758936758</v>
      </c>
      <c r="O15" s="87">
        <f t="shared" si="5"/>
        <v>140</v>
      </c>
      <c r="P15" s="221">
        <f t="shared" si="7"/>
        <v>0.50146858657496951</v>
      </c>
    </row>
    <row r="16" spans="1:17" s="82" customFormat="1" ht="20" customHeight="1" x14ac:dyDescent="0.2">
      <c r="B16" s="236" t="s">
        <v>106</v>
      </c>
      <c r="C16" s="87">
        <v>406</v>
      </c>
      <c r="D16" s="221">
        <f t="shared" si="0"/>
        <v>3.8807111450965395</v>
      </c>
      <c r="E16" s="87">
        <v>760</v>
      </c>
      <c r="F16" s="221">
        <f t="shared" si="1"/>
        <v>4.3538038496791938</v>
      </c>
      <c r="G16" s="87">
        <f t="shared" si="2"/>
        <v>1166</v>
      </c>
      <c r="H16" s="221">
        <f t="shared" si="6"/>
        <v>4.1765169424743886</v>
      </c>
      <c r="J16" s="236" t="s">
        <v>106</v>
      </c>
      <c r="K16" s="87">
        <v>110</v>
      </c>
      <c r="L16" s="221">
        <f t="shared" si="3"/>
        <v>1.0514242018734468</v>
      </c>
      <c r="M16" s="87">
        <v>199</v>
      </c>
      <c r="N16" s="221">
        <f t="shared" si="4"/>
        <v>1.1400091659028415</v>
      </c>
      <c r="O16" s="87">
        <f t="shared" si="5"/>
        <v>309</v>
      </c>
      <c r="P16" s="221">
        <f t="shared" si="7"/>
        <v>1.1068128089404685</v>
      </c>
    </row>
    <row r="17" spans="2:16" s="82" customFormat="1" ht="20" customHeight="1" x14ac:dyDescent="0.2">
      <c r="B17" s="236" t="s">
        <v>4</v>
      </c>
      <c r="C17" s="87">
        <v>169</v>
      </c>
      <c r="D17" s="221">
        <f t="shared" si="0"/>
        <v>1.6153699101510228</v>
      </c>
      <c r="E17" s="87">
        <v>278</v>
      </c>
      <c r="F17" s="221">
        <f t="shared" si="1"/>
        <v>1.5925756186984417</v>
      </c>
      <c r="G17" s="87">
        <f t="shared" si="2"/>
        <v>447</v>
      </c>
      <c r="H17" s="221">
        <f t="shared" si="6"/>
        <v>1.6011175585643671</v>
      </c>
      <c r="J17" s="236" t="s">
        <v>4</v>
      </c>
      <c r="K17" s="87">
        <v>46</v>
      </c>
      <c r="L17" s="221">
        <f t="shared" si="3"/>
        <v>0.43968648441980501</v>
      </c>
      <c r="M17" s="87">
        <v>73</v>
      </c>
      <c r="N17" s="221">
        <f t="shared" si="4"/>
        <v>0.4181943171402383</v>
      </c>
      <c r="O17" s="87">
        <f t="shared" si="5"/>
        <v>119</v>
      </c>
      <c r="P17" s="221">
        <f t="shared" si="7"/>
        <v>0.42624829858872415</v>
      </c>
    </row>
    <row r="18" spans="2:16" s="82" customFormat="1" ht="20" customHeight="1" x14ac:dyDescent="0.2">
      <c r="B18" s="237" t="s">
        <v>3</v>
      </c>
      <c r="C18" s="238">
        <f>SUM(C8:C17)</f>
        <v>10462</v>
      </c>
      <c r="D18" s="239">
        <v>100</v>
      </c>
      <c r="E18" s="238">
        <f>SUM(E8:E17)</f>
        <v>17456</v>
      </c>
      <c r="F18" s="239">
        <v>100</v>
      </c>
      <c r="G18" s="238">
        <f>SUM(G8:G17)</f>
        <v>27918</v>
      </c>
      <c r="H18" s="239">
        <v>100</v>
      </c>
      <c r="J18" s="237" t="s">
        <v>3</v>
      </c>
      <c r="K18" s="238">
        <f>SUM(K8:K17)</f>
        <v>2439</v>
      </c>
      <c r="L18" s="239">
        <v>100</v>
      </c>
      <c r="M18" s="238">
        <f>SUM(M8:M17)</f>
        <v>4139</v>
      </c>
      <c r="N18" s="239">
        <v>100</v>
      </c>
      <c r="O18" s="238">
        <f>SUM(O8:O17)</f>
        <v>6578</v>
      </c>
      <c r="P18" s="239">
        <v>100</v>
      </c>
    </row>
    <row r="19" spans="2:16" s="25" customFormat="1" ht="25" customHeight="1" x14ac:dyDescent="0.2">
      <c r="B19" s="320" t="s">
        <v>75</v>
      </c>
      <c r="C19" s="320"/>
      <c r="D19" s="320"/>
      <c r="E19" s="320"/>
      <c r="F19" s="320"/>
      <c r="G19" s="320"/>
      <c r="H19" s="320"/>
      <c r="I19" s="20"/>
      <c r="J19" s="59"/>
    </row>
  </sheetData>
  <sheetProtection sheet="1" objects="1" scenarios="1"/>
  <sortState xmlns:xlrd2="http://schemas.microsoft.com/office/spreadsheetml/2017/richdata2" ref="B5:D13">
    <sortCondition descending="1" ref="C4:C13"/>
  </sortState>
  <mergeCells count="18">
    <mergeCell ref="C6:D6"/>
    <mergeCell ref="G6:G7"/>
    <mergeCell ref="H6:H7"/>
    <mergeCell ref="J3:J7"/>
    <mergeCell ref="B19:H19"/>
    <mergeCell ref="B1:Q1"/>
    <mergeCell ref="B3:B7"/>
    <mergeCell ref="C3:H3"/>
    <mergeCell ref="K4:P4"/>
    <mergeCell ref="K5:P5"/>
    <mergeCell ref="M6:N6"/>
    <mergeCell ref="K6:L6"/>
    <mergeCell ref="O6:O7"/>
    <mergeCell ref="P6:P7"/>
    <mergeCell ref="K3:P3"/>
    <mergeCell ref="C4:H4"/>
    <mergeCell ref="C5:H5"/>
    <mergeCell ref="E6:F6"/>
  </mergeCells>
  <pageMargins left="0.7" right="0.7" top="0.75" bottom="0.75" header="0.3" footer="0.3"/>
  <pageSetup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3"/>
  <dimension ref="A1:I79"/>
  <sheetViews>
    <sheetView showGridLines="0" zoomScaleNormal="100" workbookViewId="0">
      <selection activeCell="A79" sqref="A79"/>
    </sheetView>
  </sheetViews>
  <sheetFormatPr baseColWidth="10" defaultColWidth="0" defaultRowHeight="15" zeroHeight="1" x14ac:dyDescent="0.2"/>
  <cols>
    <col min="1" max="1" width="5" style="10" customWidth="1"/>
    <col min="2" max="2" width="70.83203125" style="25" bestFit="1" customWidth="1"/>
    <col min="3" max="4" width="12.6640625" style="25" customWidth="1"/>
    <col min="5" max="5" width="4.6640625" style="25" customWidth="1"/>
    <col min="6" max="6" width="57.5" style="25" customWidth="1"/>
    <col min="7" max="7" width="9.5" style="25" customWidth="1"/>
    <col min="8" max="8" width="10.33203125" style="25" customWidth="1"/>
    <col min="9" max="9" width="5" style="10" customWidth="1"/>
    <col min="10" max="16384" width="11.5" style="10" hidden="1"/>
  </cols>
  <sheetData>
    <row r="1" spans="1:9" ht="100" customHeight="1" x14ac:dyDescent="0.2">
      <c r="A1" s="193"/>
      <c r="B1" s="307" t="s">
        <v>176</v>
      </c>
      <c r="C1" s="307"/>
      <c r="D1" s="307"/>
      <c r="E1" s="307"/>
      <c r="F1" s="307"/>
      <c r="G1" s="307"/>
      <c r="H1" s="307"/>
      <c r="I1" s="307"/>
    </row>
    <row r="2" spans="1:9" ht="19.75" customHeight="1" x14ac:dyDescent="0.2">
      <c r="B2" s="10"/>
      <c r="C2" s="4"/>
      <c r="D2" s="4"/>
      <c r="E2" s="4"/>
      <c r="F2" s="10"/>
      <c r="G2" s="10"/>
      <c r="H2" s="10"/>
    </row>
    <row r="3" spans="1:9" ht="50" customHeight="1" x14ac:dyDescent="0.2">
      <c r="B3" s="297" t="s">
        <v>38</v>
      </c>
      <c r="C3" s="300" t="s">
        <v>181</v>
      </c>
      <c r="D3" s="302"/>
      <c r="E3" s="154"/>
      <c r="F3" s="297" t="s">
        <v>38</v>
      </c>
      <c r="G3" s="315" t="s">
        <v>183</v>
      </c>
      <c r="H3" s="315"/>
    </row>
    <row r="4" spans="1:9" ht="25" customHeight="1" x14ac:dyDescent="0.2">
      <c r="B4" s="297"/>
      <c r="C4" s="297" t="s">
        <v>140</v>
      </c>
      <c r="D4" s="297"/>
      <c r="E4" s="10"/>
      <c r="F4" s="297"/>
      <c r="G4" s="297" t="s">
        <v>140</v>
      </c>
      <c r="H4" s="297"/>
    </row>
    <row r="5" spans="1:9" ht="25" customHeight="1" x14ac:dyDescent="0.2">
      <c r="B5" s="297"/>
      <c r="C5" s="297" t="s">
        <v>187</v>
      </c>
      <c r="D5" s="297"/>
      <c r="E5" s="10"/>
      <c r="F5" s="297"/>
      <c r="G5" s="297" t="s">
        <v>187</v>
      </c>
      <c r="H5" s="297"/>
    </row>
    <row r="6" spans="1:9" ht="25" customHeight="1" x14ac:dyDescent="0.2">
      <c r="B6" s="297"/>
      <c r="C6" s="194" t="s">
        <v>5</v>
      </c>
      <c r="D6" s="194" t="s">
        <v>6</v>
      </c>
      <c r="E6" s="10"/>
      <c r="F6" s="297"/>
      <c r="G6" s="194" t="s">
        <v>5</v>
      </c>
      <c r="H6" s="194" t="s">
        <v>6</v>
      </c>
    </row>
    <row r="7" spans="1:9" s="25" customFormat="1" ht="20" customHeight="1" x14ac:dyDescent="0.2">
      <c r="B7" s="227" t="s">
        <v>41</v>
      </c>
      <c r="C7" s="228">
        <v>1750</v>
      </c>
      <c r="D7" s="229">
        <v>6.2683573321871187</v>
      </c>
      <c r="F7" s="219" t="s">
        <v>41</v>
      </c>
      <c r="G7" s="220">
        <v>324</v>
      </c>
      <c r="H7" s="218">
        <v>4.9255092733353596</v>
      </c>
    </row>
    <row r="8" spans="1:9" s="25" customFormat="1" ht="20" customHeight="1" x14ac:dyDescent="0.2">
      <c r="B8" s="227" t="s">
        <v>45</v>
      </c>
      <c r="C8" s="228">
        <v>949</v>
      </c>
      <c r="D8" s="229">
        <v>3.3992406332831862</v>
      </c>
      <c r="F8" s="219" t="s">
        <v>197</v>
      </c>
      <c r="G8" s="220">
        <v>243</v>
      </c>
      <c r="H8" s="218">
        <v>3.6941319550015201</v>
      </c>
    </row>
    <row r="9" spans="1:9" s="25" customFormat="1" ht="20" customHeight="1" x14ac:dyDescent="0.2">
      <c r="B9" s="227" t="s">
        <v>59</v>
      </c>
      <c r="C9" s="228">
        <v>929</v>
      </c>
      <c r="D9" s="229">
        <v>3.3276022637724765</v>
      </c>
      <c r="F9" s="219" t="s">
        <v>239</v>
      </c>
      <c r="G9" s="220">
        <v>243</v>
      </c>
      <c r="H9" s="218">
        <v>3.6941319550015201</v>
      </c>
    </row>
    <row r="10" spans="1:9" s="25" customFormat="1" ht="20" customHeight="1" x14ac:dyDescent="0.2">
      <c r="B10" s="227" t="s">
        <v>44</v>
      </c>
      <c r="C10" s="228">
        <v>887</v>
      </c>
      <c r="D10" s="229">
        <v>3.1771616877999858</v>
      </c>
      <c r="F10" s="219" t="s">
        <v>59</v>
      </c>
      <c r="G10" s="220">
        <v>242</v>
      </c>
      <c r="H10" s="218">
        <v>3.6789297658862878</v>
      </c>
    </row>
    <row r="11" spans="1:9" s="25" customFormat="1" ht="20" customHeight="1" x14ac:dyDescent="0.2">
      <c r="B11" s="227" t="s">
        <v>56</v>
      </c>
      <c r="C11" s="228">
        <v>787</v>
      </c>
      <c r="D11" s="229">
        <v>2.818969840246436</v>
      </c>
      <c r="F11" s="219" t="s">
        <v>40</v>
      </c>
      <c r="G11" s="220">
        <v>236</v>
      </c>
      <c r="H11" s="218">
        <v>3.5877166311948918</v>
      </c>
    </row>
    <row r="12" spans="1:9" s="25" customFormat="1" ht="20" customHeight="1" x14ac:dyDescent="0.2">
      <c r="B12" s="227" t="s">
        <v>64</v>
      </c>
      <c r="C12" s="228">
        <v>756</v>
      </c>
      <c r="D12" s="229">
        <v>2.7079303675048356</v>
      </c>
      <c r="F12" s="219" t="s">
        <v>200</v>
      </c>
      <c r="G12" s="220">
        <v>188</v>
      </c>
      <c r="H12" s="218">
        <v>2.8580115536637276</v>
      </c>
    </row>
    <row r="13" spans="1:9" s="25" customFormat="1" ht="20" customHeight="1" x14ac:dyDescent="0.2">
      <c r="B13" s="227" t="s">
        <v>197</v>
      </c>
      <c r="C13" s="228">
        <v>751</v>
      </c>
      <c r="D13" s="229">
        <v>2.6900207751271581</v>
      </c>
      <c r="F13" s="219" t="s">
        <v>45</v>
      </c>
      <c r="G13" s="220">
        <v>184</v>
      </c>
      <c r="H13" s="218">
        <v>2.7972027972027971</v>
      </c>
    </row>
    <row r="14" spans="1:9" s="25" customFormat="1" ht="20" customHeight="1" x14ac:dyDescent="0.2">
      <c r="B14" s="227" t="s">
        <v>196</v>
      </c>
      <c r="C14" s="228">
        <v>708</v>
      </c>
      <c r="D14" s="229">
        <v>2.5359982806791317</v>
      </c>
      <c r="F14" s="219" t="s">
        <v>126</v>
      </c>
      <c r="G14" s="220">
        <v>175</v>
      </c>
      <c r="H14" s="218">
        <v>2.6603830951657041</v>
      </c>
    </row>
    <row r="15" spans="1:9" s="25" customFormat="1" ht="20" customHeight="1" x14ac:dyDescent="0.2">
      <c r="B15" s="227" t="s">
        <v>198</v>
      </c>
      <c r="C15" s="228">
        <v>689</v>
      </c>
      <c r="D15" s="229">
        <v>2.4679418296439573</v>
      </c>
      <c r="F15" s="219" t="s">
        <v>56</v>
      </c>
      <c r="G15" s="220">
        <v>161</v>
      </c>
      <c r="H15" s="218">
        <v>2.4475524475524475</v>
      </c>
    </row>
    <row r="16" spans="1:9" s="25" customFormat="1" ht="20" customHeight="1" x14ac:dyDescent="0.2">
      <c r="B16" s="227" t="s">
        <v>199</v>
      </c>
      <c r="C16" s="228">
        <v>562</v>
      </c>
      <c r="D16" s="229">
        <v>2.013038183250949</v>
      </c>
      <c r="F16" s="219" t="s">
        <v>61</v>
      </c>
      <c r="G16" s="220">
        <v>146</v>
      </c>
      <c r="H16" s="218">
        <v>2.219519610823959</v>
      </c>
    </row>
    <row r="17" spans="2:8" s="25" customFormat="1" ht="20" customHeight="1" x14ac:dyDescent="0.2">
      <c r="B17" s="227" t="s">
        <v>200</v>
      </c>
      <c r="C17" s="228">
        <v>535</v>
      </c>
      <c r="D17" s="229">
        <v>1.9163263844114906</v>
      </c>
      <c r="F17" s="219" t="s">
        <v>198</v>
      </c>
      <c r="G17" s="220">
        <v>142</v>
      </c>
      <c r="H17" s="218">
        <v>2.1587108543630285</v>
      </c>
    </row>
    <row r="18" spans="2:8" s="25" customFormat="1" ht="20" customHeight="1" x14ac:dyDescent="0.2">
      <c r="B18" s="227" t="s">
        <v>201</v>
      </c>
      <c r="C18" s="228">
        <v>530</v>
      </c>
      <c r="D18" s="229">
        <v>1.8984167920338131</v>
      </c>
      <c r="F18" s="219" t="s">
        <v>58</v>
      </c>
      <c r="G18" s="220">
        <v>134</v>
      </c>
      <c r="H18" s="218">
        <v>2.0370933414411674</v>
      </c>
    </row>
    <row r="19" spans="2:8" s="25" customFormat="1" ht="20" customHeight="1" x14ac:dyDescent="0.2">
      <c r="B19" s="227" t="s">
        <v>46</v>
      </c>
      <c r="C19" s="228">
        <v>520</v>
      </c>
      <c r="D19" s="229">
        <v>1.8625976072784582</v>
      </c>
      <c r="F19" s="219" t="s">
        <v>199</v>
      </c>
      <c r="G19" s="220">
        <v>128</v>
      </c>
      <c r="H19" s="218">
        <v>1.945880206749772</v>
      </c>
    </row>
    <row r="20" spans="2:8" s="25" customFormat="1" ht="20" customHeight="1" x14ac:dyDescent="0.2">
      <c r="B20" s="227" t="s">
        <v>55</v>
      </c>
      <c r="C20" s="228">
        <v>488</v>
      </c>
      <c r="D20" s="229">
        <v>1.7479762160613224</v>
      </c>
      <c r="F20" s="219" t="s">
        <v>54</v>
      </c>
      <c r="G20" s="220">
        <v>126</v>
      </c>
      <c r="H20" s="218">
        <v>1.9154758285193068</v>
      </c>
    </row>
    <row r="21" spans="2:8" s="25" customFormat="1" ht="20" customHeight="1" x14ac:dyDescent="0.2">
      <c r="B21" s="227" t="s">
        <v>54</v>
      </c>
      <c r="C21" s="228">
        <v>478</v>
      </c>
      <c r="D21" s="229">
        <v>1.7121570313059675</v>
      </c>
      <c r="F21" s="219" t="s">
        <v>77</v>
      </c>
      <c r="G21" s="220">
        <v>124</v>
      </c>
      <c r="H21" s="218">
        <v>1.8850714502888417</v>
      </c>
    </row>
    <row r="22" spans="2:8" s="25" customFormat="1" ht="20" customHeight="1" x14ac:dyDescent="0.2">
      <c r="B22" s="227" t="s">
        <v>77</v>
      </c>
      <c r="C22" s="228">
        <v>471</v>
      </c>
      <c r="D22" s="229">
        <v>1.6870836019772191</v>
      </c>
      <c r="F22" s="219" t="s">
        <v>43</v>
      </c>
      <c r="G22" s="220">
        <v>121</v>
      </c>
      <c r="H22" s="218">
        <v>1.8394648829431439</v>
      </c>
    </row>
    <row r="23" spans="2:8" s="25" customFormat="1" ht="20" customHeight="1" x14ac:dyDescent="0.2">
      <c r="B23" s="227" t="s">
        <v>48</v>
      </c>
      <c r="C23" s="228">
        <v>465</v>
      </c>
      <c r="D23" s="229">
        <v>1.6655920911240061</v>
      </c>
      <c r="F23" s="219" t="s">
        <v>46</v>
      </c>
      <c r="G23" s="220">
        <v>117</v>
      </c>
      <c r="H23" s="218">
        <v>1.7786561264822136</v>
      </c>
    </row>
    <row r="24" spans="2:8" s="25" customFormat="1" ht="20" customHeight="1" x14ac:dyDescent="0.2">
      <c r="B24" s="227" t="s">
        <v>39</v>
      </c>
      <c r="C24" s="228">
        <v>447</v>
      </c>
      <c r="D24" s="229">
        <v>1.6011175585643671</v>
      </c>
      <c r="F24" s="219" t="s">
        <v>64</v>
      </c>
      <c r="G24" s="220">
        <v>117</v>
      </c>
      <c r="H24" s="218">
        <v>1.7786561264822136</v>
      </c>
    </row>
    <row r="25" spans="2:8" s="25" customFormat="1" ht="20" customHeight="1" x14ac:dyDescent="0.2">
      <c r="B25" s="227" t="s">
        <v>51</v>
      </c>
      <c r="C25" s="228">
        <v>443</v>
      </c>
      <c r="D25" s="229">
        <v>1.586789884662225</v>
      </c>
      <c r="F25" s="219" t="s">
        <v>51</v>
      </c>
      <c r="G25" s="220">
        <v>116</v>
      </c>
      <c r="H25" s="218">
        <v>1.7634539373669809</v>
      </c>
    </row>
    <row r="26" spans="2:8" s="25" customFormat="1" ht="20" customHeight="1" x14ac:dyDescent="0.2">
      <c r="B26" s="227" t="s">
        <v>52</v>
      </c>
      <c r="C26" s="228">
        <v>436</v>
      </c>
      <c r="D26" s="229">
        <v>1.5617164553334766</v>
      </c>
      <c r="F26" s="219" t="s">
        <v>44</v>
      </c>
      <c r="G26" s="220">
        <v>110</v>
      </c>
      <c r="H26" s="218">
        <v>1.6722408026755853</v>
      </c>
    </row>
    <row r="27" spans="2:8" s="25" customFormat="1" ht="20" customHeight="1" x14ac:dyDescent="0.2">
      <c r="B27" s="227" t="s">
        <v>61</v>
      </c>
      <c r="C27" s="228">
        <v>430</v>
      </c>
      <c r="D27" s="229">
        <v>1.5402249444802636</v>
      </c>
      <c r="F27" s="219" t="s">
        <v>206</v>
      </c>
      <c r="G27" s="220">
        <v>100</v>
      </c>
      <c r="H27" s="218">
        <v>1.5202189115232594</v>
      </c>
    </row>
    <row r="28" spans="2:8" s="25" customFormat="1" ht="20" customHeight="1" x14ac:dyDescent="0.2">
      <c r="B28" s="227" t="s">
        <v>62</v>
      </c>
      <c r="C28" s="228">
        <v>419</v>
      </c>
      <c r="D28" s="229">
        <v>1.5008238412493733</v>
      </c>
      <c r="F28" s="219" t="s">
        <v>81</v>
      </c>
      <c r="G28" s="220">
        <v>3101</v>
      </c>
      <c r="H28" s="218">
        <v>47.141988446336278</v>
      </c>
    </row>
    <row r="29" spans="2:8" s="25" customFormat="1" ht="20" customHeight="1" x14ac:dyDescent="0.2">
      <c r="B29" s="227" t="s">
        <v>66</v>
      </c>
      <c r="C29" s="228">
        <v>384</v>
      </c>
      <c r="D29" s="229">
        <v>1.3754566946056308</v>
      </c>
      <c r="F29" s="223" t="s">
        <v>3</v>
      </c>
      <c r="G29" s="224">
        <v>6578</v>
      </c>
      <c r="H29" s="230">
        <v>100</v>
      </c>
    </row>
    <row r="30" spans="2:8" s="25" customFormat="1" ht="20" customHeight="1" x14ac:dyDescent="0.2">
      <c r="B30" s="227" t="s">
        <v>144</v>
      </c>
      <c r="C30" s="228">
        <v>381</v>
      </c>
      <c r="D30" s="229">
        <v>1.3647109391790244</v>
      </c>
    </row>
    <row r="31" spans="2:8" s="25" customFormat="1" ht="20" customHeight="1" x14ac:dyDescent="0.2">
      <c r="B31" s="227" t="s">
        <v>202</v>
      </c>
      <c r="C31" s="228">
        <v>370</v>
      </c>
      <c r="D31" s="229">
        <v>1.3253098359481339</v>
      </c>
    </row>
    <row r="32" spans="2:8" s="25" customFormat="1" ht="20" customHeight="1" x14ac:dyDescent="0.2">
      <c r="B32" s="227" t="s">
        <v>58</v>
      </c>
      <c r="C32" s="228">
        <v>364</v>
      </c>
      <c r="D32" s="229">
        <v>1.3038183250949207</v>
      </c>
    </row>
    <row r="33" spans="2:4" s="25" customFormat="1" ht="20" customHeight="1" x14ac:dyDescent="0.2">
      <c r="B33" s="227" t="s">
        <v>240</v>
      </c>
      <c r="C33" s="228">
        <v>361</v>
      </c>
      <c r="D33" s="229">
        <v>1.2930725696683143</v>
      </c>
    </row>
    <row r="34" spans="2:4" s="25" customFormat="1" ht="20" customHeight="1" x14ac:dyDescent="0.2">
      <c r="B34" s="227" t="s">
        <v>49</v>
      </c>
      <c r="C34" s="228">
        <v>339</v>
      </c>
      <c r="D34" s="229">
        <v>1.2142703632065333</v>
      </c>
    </row>
    <row r="35" spans="2:4" s="25" customFormat="1" ht="20" customHeight="1" x14ac:dyDescent="0.2">
      <c r="B35" s="227" t="s">
        <v>136</v>
      </c>
      <c r="C35" s="228">
        <v>334</v>
      </c>
      <c r="D35" s="229">
        <v>1.1963607708288559</v>
      </c>
    </row>
    <row r="36" spans="2:4" s="25" customFormat="1" ht="20" customHeight="1" x14ac:dyDescent="0.2">
      <c r="B36" s="227" t="s">
        <v>203</v>
      </c>
      <c r="C36" s="228">
        <v>334</v>
      </c>
      <c r="D36" s="229">
        <v>1.1963607708288559</v>
      </c>
    </row>
    <row r="37" spans="2:4" s="25" customFormat="1" ht="20" customHeight="1" x14ac:dyDescent="0.2">
      <c r="B37" s="227" t="s">
        <v>40</v>
      </c>
      <c r="C37" s="228">
        <v>333</v>
      </c>
      <c r="D37" s="229">
        <v>1.1927788523533205</v>
      </c>
    </row>
    <row r="38" spans="2:4" s="25" customFormat="1" ht="20" customHeight="1" x14ac:dyDescent="0.2">
      <c r="B38" s="227" t="s">
        <v>204</v>
      </c>
      <c r="C38" s="228">
        <v>331</v>
      </c>
      <c r="D38" s="229">
        <v>1.1856150154022493</v>
      </c>
    </row>
    <row r="39" spans="2:4" s="25" customFormat="1" ht="20" customHeight="1" x14ac:dyDescent="0.2">
      <c r="B39" s="227" t="s">
        <v>53</v>
      </c>
      <c r="C39" s="228">
        <v>330</v>
      </c>
      <c r="D39" s="229">
        <v>1.1820330969267139</v>
      </c>
    </row>
    <row r="40" spans="2:4" s="25" customFormat="1" ht="20" customHeight="1" x14ac:dyDescent="0.2">
      <c r="B40" s="227" t="s">
        <v>205</v>
      </c>
      <c r="C40" s="228">
        <v>323</v>
      </c>
      <c r="D40" s="229">
        <v>1.1569596675979654</v>
      </c>
    </row>
    <row r="41" spans="2:4" s="25" customFormat="1" ht="20" customHeight="1" x14ac:dyDescent="0.2">
      <c r="B41" s="227" t="s">
        <v>206</v>
      </c>
      <c r="C41" s="228">
        <v>290</v>
      </c>
      <c r="D41" s="229">
        <v>1.0387563579052941</v>
      </c>
    </row>
    <row r="42" spans="2:4" s="25" customFormat="1" ht="20" customHeight="1" x14ac:dyDescent="0.2">
      <c r="B42" s="227" t="s">
        <v>63</v>
      </c>
      <c r="C42" s="228">
        <v>285</v>
      </c>
      <c r="D42" s="229">
        <v>1.0208467655276166</v>
      </c>
    </row>
    <row r="43" spans="2:4" s="25" customFormat="1" ht="20" customHeight="1" x14ac:dyDescent="0.2">
      <c r="B43" s="227" t="s">
        <v>78</v>
      </c>
      <c r="C43" s="228">
        <v>281</v>
      </c>
      <c r="D43" s="229">
        <v>1.0065190916254745</v>
      </c>
    </row>
    <row r="44" spans="2:4" s="25" customFormat="1" ht="20" customHeight="1" x14ac:dyDescent="0.2">
      <c r="B44" s="227" t="s">
        <v>50</v>
      </c>
      <c r="C44" s="228">
        <v>279</v>
      </c>
      <c r="D44" s="229">
        <v>0.99935525467440367</v>
      </c>
    </row>
    <row r="45" spans="2:4" s="25" customFormat="1" ht="20" customHeight="1" x14ac:dyDescent="0.2">
      <c r="B45" s="227" t="s">
        <v>207</v>
      </c>
      <c r="C45" s="228">
        <v>269</v>
      </c>
      <c r="D45" s="229">
        <v>0.96353606991904861</v>
      </c>
    </row>
    <row r="46" spans="2:4" s="25" customFormat="1" ht="20" customHeight="1" x14ac:dyDescent="0.2">
      <c r="B46" s="227" t="s">
        <v>47</v>
      </c>
      <c r="C46" s="228">
        <v>265</v>
      </c>
      <c r="D46" s="229">
        <v>0.94920839601690654</v>
      </c>
    </row>
    <row r="47" spans="2:4" s="25" customFormat="1" ht="20" customHeight="1" x14ac:dyDescent="0.2">
      <c r="B47" s="227" t="s">
        <v>57</v>
      </c>
      <c r="C47" s="228">
        <v>263</v>
      </c>
      <c r="D47" s="229">
        <v>0.94204455906583573</v>
      </c>
    </row>
    <row r="48" spans="2:4" s="25" customFormat="1" ht="20" customHeight="1" x14ac:dyDescent="0.2">
      <c r="B48" s="227" t="s">
        <v>208</v>
      </c>
      <c r="C48" s="228">
        <v>253</v>
      </c>
      <c r="D48" s="229">
        <v>0.90622537431048067</v>
      </c>
    </row>
    <row r="49" spans="2:4" s="25" customFormat="1" ht="20" customHeight="1" x14ac:dyDescent="0.2">
      <c r="B49" s="227" t="s">
        <v>124</v>
      </c>
      <c r="C49" s="228">
        <v>248</v>
      </c>
      <c r="D49" s="229">
        <v>0.88831578193280314</v>
      </c>
    </row>
    <row r="50" spans="2:4" s="25" customFormat="1" ht="20" customHeight="1" x14ac:dyDescent="0.2">
      <c r="B50" s="227" t="s">
        <v>65</v>
      </c>
      <c r="C50" s="228">
        <v>247</v>
      </c>
      <c r="D50" s="229">
        <v>0.88473386345726768</v>
      </c>
    </row>
    <row r="51" spans="2:4" s="25" customFormat="1" ht="20" customHeight="1" x14ac:dyDescent="0.2">
      <c r="B51" s="227" t="s">
        <v>60</v>
      </c>
      <c r="C51" s="228">
        <v>241</v>
      </c>
      <c r="D51" s="229">
        <v>0.8632423526040548</v>
      </c>
    </row>
    <row r="52" spans="2:4" s="25" customFormat="1" ht="20" customHeight="1" x14ac:dyDescent="0.2">
      <c r="B52" s="227" t="s">
        <v>145</v>
      </c>
      <c r="C52" s="228">
        <v>229</v>
      </c>
      <c r="D52" s="229">
        <v>0.82025933089762881</v>
      </c>
    </row>
    <row r="53" spans="2:4" s="25" customFormat="1" ht="20" customHeight="1" x14ac:dyDescent="0.2">
      <c r="B53" s="227" t="s">
        <v>42</v>
      </c>
      <c r="C53" s="228">
        <v>198</v>
      </c>
      <c r="D53" s="229">
        <v>0.70921985815602839</v>
      </c>
    </row>
    <row r="54" spans="2:4" s="25" customFormat="1" ht="20" customHeight="1" x14ac:dyDescent="0.2">
      <c r="B54" s="227" t="s">
        <v>87</v>
      </c>
      <c r="C54" s="228">
        <v>192</v>
      </c>
      <c r="D54" s="229">
        <v>0.6877283473028154</v>
      </c>
    </row>
    <row r="55" spans="2:4" s="25" customFormat="1" ht="20" customHeight="1" x14ac:dyDescent="0.2">
      <c r="B55" s="227" t="s">
        <v>79</v>
      </c>
      <c r="C55" s="228">
        <v>183</v>
      </c>
      <c r="D55" s="229">
        <v>0.65549108102299591</v>
      </c>
    </row>
    <row r="56" spans="2:4" s="25" customFormat="1" ht="20" customHeight="1" x14ac:dyDescent="0.2">
      <c r="B56" s="227" t="s">
        <v>85</v>
      </c>
      <c r="C56" s="228">
        <v>181</v>
      </c>
      <c r="D56" s="229">
        <v>0.64832724407192488</v>
      </c>
    </row>
    <row r="57" spans="2:4" s="25" customFormat="1" ht="20" customHeight="1" x14ac:dyDescent="0.2">
      <c r="B57" s="227" t="s">
        <v>91</v>
      </c>
      <c r="C57" s="228">
        <v>173</v>
      </c>
      <c r="D57" s="229">
        <v>0.61967189626764096</v>
      </c>
    </row>
    <row r="58" spans="2:4" s="25" customFormat="1" ht="20" customHeight="1" x14ac:dyDescent="0.2">
      <c r="B58" s="227" t="s">
        <v>125</v>
      </c>
      <c r="C58" s="228">
        <v>171</v>
      </c>
      <c r="D58" s="229">
        <v>0.61250805931656993</v>
      </c>
    </row>
    <row r="59" spans="2:4" s="25" customFormat="1" ht="20" customHeight="1" x14ac:dyDescent="0.2">
      <c r="B59" s="227" t="s">
        <v>43</v>
      </c>
      <c r="C59" s="228">
        <v>165</v>
      </c>
      <c r="D59" s="229">
        <v>0.59101654846335694</v>
      </c>
    </row>
    <row r="60" spans="2:4" s="25" customFormat="1" ht="20" customHeight="1" x14ac:dyDescent="0.2">
      <c r="B60" s="227" t="s">
        <v>146</v>
      </c>
      <c r="C60" s="228">
        <v>161</v>
      </c>
      <c r="D60" s="229">
        <v>0.57668887456121498</v>
      </c>
    </row>
    <row r="61" spans="2:4" s="25" customFormat="1" ht="20" customHeight="1" x14ac:dyDescent="0.2">
      <c r="B61" s="227" t="s">
        <v>209</v>
      </c>
      <c r="C61" s="228">
        <v>148</v>
      </c>
      <c r="D61" s="229">
        <v>0.53012393437925354</v>
      </c>
    </row>
    <row r="62" spans="2:4" s="25" customFormat="1" ht="20" customHeight="1" x14ac:dyDescent="0.2">
      <c r="B62" s="227" t="s">
        <v>126</v>
      </c>
      <c r="C62" s="228">
        <v>143</v>
      </c>
      <c r="D62" s="229">
        <v>0.51221434200157601</v>
      </c>
    </row>
    <row r="63" spans="2:4" s="25" customFormat="1" ht="20" customHeight="1" x14ac:dyDescent="0.2">
      <c r="B63" s="227" t="s">
        <v>210</v>
      </c>
      <c r="C63" s="228">
        <v>143</v>
      </c>
      <c r="D63" s="229">
        <v>0.51221434200157601</v>
      </c>
    </row>
    <row r="64" spans="2:4" s="25" customFormat="1" ht="20" customHeight="1" x14ac:dyDescent="0.2">
      <c r="B64" s="227" t="s">
        <v>137</v>
      </c>
      <c r="C64" s="228">
        <v>142</v>
      </c>
      <c r="D64" s="229">
        <v>0.50863242352604054</v>
      </c>
    </row>
    <row r="65" spans="2:4" s="25" customFormat="1" ht="20" customHeight="1" x14ac:dyDescent="0.2">
      <c r="B65" s="227" t="s">
        <v>86</v>
      </c>
      <c r="C65" s="228">
        <v>136</v>
      </c>
      <c r="D65" s="229">
        <v>0.48714091267282755</v>
      </c>
    </row>
    <row r="66" spans="2:4" s="25" customFormat="1" ht="20" customHeight="1" x14ac:dyDescent="0.2">
      <c r="B66" s="227" t="s">
        <v>211</v>
      </c>
      <c r="C66" s="228">
        <v>136</v>
      </c>
      <c r="D66" s="229">
        <v>0.48714091267282755</v>
      </c>
    </row>
    <row r="67" spans="2:4" s="25" customFormat="1" ht="20" customHeight="1" x14ac:dyDescent="0.2">
      <c r="B67" s="227" t="s">
        <v>147</v>
      </c>
      <c r="C67" s="228">
        <v>127</v>
      </c>
      <c r="D67" s="229">
        <v>0.45490364639300812</v>
      </c>
    </row>
    <row r="68" spans="2:4" s="25" customFormat="1" ht="20" customHeight="1" x14ac:dyDescent="0.2">
      <c r="B68" s="227" t="s">
        <v>80</v>
      </c>
      <c r="C68" s="228">
        <v>120</v>
      </c>
      <c r="D68" s="229">
        <v>0.42983021706425961</v>
      </c>
    </row>
    <row r="69" spans="2:4" s="25" customFormat="1" ht="20" customHeight="1" x14ac:dyDescent="0.2">
      <c r="B69" s="227" t="s">
        <v>98</v>
      </c>
      <c r="C69" s="228">
        <v>120</v>
      </c>
      <c r="D69" s="229">
        <v>0.42983021706425961</v>
      </c>
    </row>
    <row r="70" spans="2:4" s="25" customFormat="1" ht="20" customHeight="1" x14ac:dyDescent="0.2">
      <c r="B70" s="227" t="s">
        <v>148</v>
      </c>
      <c r="C70" s="228">
        <v>120</v>
      </c>
      <c r="D70" s="229">
        <v>0.42983021706425961</v>
      </c>
    </row>
    <row r="71" spans="2:4" s="25" customFormat="1" ht="20" customHeight="1" x14ac:dyDescent="0.2">
      <c r="B71" s="227" t="s">
        <v>84</v>
      </c>
      <c r="C71" s="228">
        <v>117</v>
      </c>
      <c r="D71" s="229">
        <v>0.41908446163765312</v>
      </c>
    </row>
    <row r="72" spans="2:4" s="25" customFormat="1" ht="20" customHeight="1" x14ac:dyDescent="0.2">
      <c r="B72" s="227" t="s">
        <v>139</v>
      </c>
      <c r="C72" s="228">
        <v>115</v>
      </c>
      <c r="D72" s="229">
        <v>0.41192062468658214</v>
      </c>
    </row>
    <row r="73" spans="2:4" s="25" customFormat="1" ht="20" customHeight="1" x14ac:dyDescent="0.2">
      <c r="B73" s="227" t="s">
        <v>138</v>
      </c>
      <c r="C73" s="228">
        <v>115</v>
      </c>
      <c r="D73" s="229">
        <v>0.41192062468658214</v>
      </c>
    </row>
    <row r="74" spans="2:4" s="25" customFormat="1" ht="20" customHeight="1" x14ac:dyDescent="0.2">
      <c r="B74" s="227" t="s">
        <v>212</v>
      </c>
      <c r="C74" s="228">
        <v>107</v>
      </c>
      <c r="D74" s="229">
        <v>0.38326527688229817</v>
      </c>
    </row>
    <row r="75" spans="2:4" s="25" customFormat="1" ht="20" customHeight="1" x14ac:dyDescent="0.2">
      <c r="B75" s="227" t="s">
        <v>213</v>
      </c>
      <c r="C75" s="228">
        <v>106</v>
      </c>
      <c r="D75" s="229">
        <v>0.37968335840676265</v>
      </c>
    </row>
    <row r="76" spans="2:4" s="25" customFormat="1" ht="20" customHeight="1" x14ac:dyDescent="0.2">
      <c r="B76" s="227" t="s">
        <v>81</v>
      </c>
      <c r="C76" s="228">
        <v>2835</v>
      </c>
      <c r="D76" s="229">
        <v>10.154738878143133</v>
      </c>
    </row>
    <row r="77" spans="2:4" s="25" customFormat="1" ht="20" customHeight="1" x14ac:dyDescent="0.2">
      <c r="B77" s="231" t="s">
        <v>3</v>
      </c>
      <c r="C77" s="232">
        <v>27918</v>
      </c>
      <c r="D77" s="233">
        <v>100.00000000000001</v>
      </c>
    </row>
    <row r="78" spans="2:4" ht="25" customHeight="1" x14ac:dyDescent="0.2">
      <c r="B78" s="234" t="s">
        <v>75</v>
      </c>
      <c r="C78" s="235"/>
      <c r="D78" s="235"/>
    </row>
    <row r="79" spans="2:4" ht="20" customHeight="1" x14ac:dyDescent="0.2">
      <c r="B79" s="173" t="s">
        <v>67</v>
      </c>
    </row>
  </sheetData>
  <sheetProtection algorithmName="SHA-512" hashValue="tp8wcIG/bHF/prXuRskH7DT2bC43BlHyj/7X6EU/zbGM6qbs89ZryB4PeqopzeLGOpH4ux+Ah4jDm4BZ7CF/xg==" saltValue="WHn3Sf8WxeukdVwhbhZzpQ==" spinCount="100000" sheet="1" objects="1" scenarios="1"/>
  <sortState xmlns:xlrd2="http://schemas.microsoft.com/office/spreadsheetml/2017/richdata2" ref="B4:D47">
    <sortCondition descending="1" ref="C4:C47"/>
  </sortState>
  <mergeCells count="9">
    <mergeCell ref="B3:B6"/>
    <mergeCell ref="B1:I1"/>
    <mergeCell ref="G4:H4"/>
    <mergeCell ref="G5:H5"/>
    <mergeCell ref="C3:D3"/>
    <mergeCell ref="G3:H3"/>
    <mergeCell ref="F3:F6"/>
    <mergeCell ref="C5:D5"/>
    <mergeCell ref="C4:D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4"/>
  <dimension ref="A1:I14"/>
  <sheetViews>
    <sheetView showGridLines="0" zoomScaleNormal="100" workbookViewId="0">
      <selection activeCell="A11" sqref="A11"/>
    </sheetView>
  </sheetViews>
  <sheetFormatPr baseColWidth="10" defaultColWidth="0" defaultRowHeight="15" zeroHeight="1" x14ac:dyDescent="0.2"/>
  <cols>
    <col min="1" max="1" width="5" style="10" customWidth="1"/>
    <col min="2" max="2" width="19.1640625" style="10" bestFit="1" customWidth="1"/>
    <col min="3" max="4" width="15.83203125" style="10" customWidth="1"/>
    <col min="5" max="5" width="4.6640625" style="10" customWidth="1"/>
    <col min="6" max="6" width="19.1640625" style="10" bestFit="1" customWidth="1"/>
    <col min="7" max="8" width="15.83203125" style="10" customWidth="1"/>
    <col min="9" max="9" width="11.5" style="10" customWidth="1"/>
    <col min="10" max="16384" width="11.5" style="10" hidden="1"/>
  </cols>
  <sheetData>
    <row r="1" spans="1:9" ht="100" customHeight="1" x14ac:dyDescent="0.2">
      <c r="A1" s="193"/>
      <c r="B1" s="307" t="s">
        <v>177</v>
      </c>
      <c r="C1" s="307"/>
      <c r="D1" s="307"/>
      <c r="E1" s="307"/>
      <c r="F1" s="307"/>
      <c r="G1" s="307"/>
      <c r="H1" s="307"/>
      <c r="I1" s="307"/>
    </row>
    <row r="2" spans="1:9" ht="19.75" customHeight="1" x14ac:dyDescent="0.2">
      <c r="C2" s="4"/>
      <c r="D2" s="4"/>
      <c r="E2" s="4"/>
    </row>
    <row r="3" spans="1:9" ht="50" customHeight="1" x14ac:dyDescent="0.2">
      <c r="B3" s="322" t="s">
        <v>68</v>
      </c>
      <c r="C3" s="300" t="s">
        <v>181</v>
      </c>
      <c r="D3" s="302"/>
      <c r="E3" s="4"/>
      <c r="F3" s="322" t="s">
        <v>68</v>
      </c>
      <c r="G3" s="300" t="s">
        <v>183</v>
      </c>
      <c r="H3" s="302"/>
    </row>
    <row r="4" spans="1:9" ht="25" customHeight="1" x14ac:dyDescent="0.2">
      <c r="B4" s="322"/>
      <c r="C4" s="297" t="s">
        <v>140</v>
      </c>
      <c r="D4" s="297"/>
      <c r="E4" s="73"/>
      <c r="F4" s="322"/>
      <c r="G4" s="297" t="s">
        <v>140</v>
      </c>
      <c r="H4" s="297"/>
    </row>
    <row r="5" spans="1:9" ht="25" customHeight="1" x14ac:dyDescent="0.2">
      <c r="B5" s="322"/>
      <c r="C5" s="297" t="s">
        <v>187</v>
      </c>
      <c r="D5" s="297"/>
      <c r="E5" s="73"/>
      <c r="F5" s="322"/>
      <c r="G5" s="297" t="s">
        <v>187</v>
      </c>
      <c r="H5" s="297"/>
    </row>
    <row r="6" spans="1:9" ht="25" customHeight="1" x14ac:dyDescent="0.2">
      <c r="B6" s="323"/>
      <c r="C6" s="194" t="s">
        <v>5</v>
      </c>
      <c r="D6" s="194" t="s">
        <v>6</v>
      </c>
      <c r="E6" s="73"/>
      <c r="F6" s="323"/>
      <c r="G6" s="194" t="s">
        <v>5</v>
      </c>
      <c r="H6" s="194" t="s">
        <v>6</v>
      </c>
    </row>
    <row r="7" spans="1:9" s="25" customFormat="1" ht="20" customHeight="1" x14ac:dyDescent="0.2">
      <c r="B7" s="157" t="s">
        <v>109</v>
      </c>
      <c r="C7" s="158">
        <v>26870</v>
      </c>
      <c r="D7" s="161">
        <f>(C7/$C$10)*100</f>
        <v>96.246149437638792</v>
      </c>
      <c r="E7" s="82"/>
      <c r="F7" s="157" t="s">
        <v>109</v>
      </c>
      <c r="G7" s="158">
        <v>4014</v>
      </c>
      <c r="H7" s="161">
        <f>(G7/$G$10)*100</f>
        <v>61.021587108543628</v>
      </c>
    </row>
    <row r="8" spans="1:9" s="25" customFormat="1" ht="20" customHeight="1" x14ac:dyDescent="0.2">
      <c r="B8" s="157" t="s">
        <v>82</v>
      </c>
      <c r="C8" s="158">
        <v>932</v>
      </c>
      <c r="D8" s="161">
        <f>(C8/$C$10)*100</f>
        <v>3.3383480191990831</v>
      </c>
      <c r="E8" s="83"/>
      <c r="F8" s="157" t="s">
        <v>82</v>
      </c>
      <c r="G8" s="158">
        <v>2532</v>
      </c>
      <c r="H8" s="161">
        <f>(G8/$G$10)*100</f>
        <v>38.491942839768925</v>
      </c>
    </row>
    <row r="9" spans="1:9" s="25" customFormat="1" ht="20" customHeight="1" x14ac:dyDescent="0.2">
      <c r="B9" s="157" t="s">
        <v>99</v>
      </c>
      <c r="C9" s="158">
        <v>116</v>
      </c>
      <c r="D9" s="161">
        <f>(C9/$C$10)*100</f>
        <v>0.4155025431621176</v>
      </c>
      <c r="E9" s="83"/>
      <c r="F9" s="157" t="s">
        <v>99</v>
      </c>
      <c r="G9" s="158">
        <v>32</v>
      </c>
      <c r="H9" s="161">
        <f>(G9/$G$10)*100</f>
        <v>0.48647005168744301</v>
      </c>
    </row>
    <row r="10" spans="1:9" s="25" customFormat="1" ht="20" customHeight="1" x14ac:dyDescent="0.2">
      <c r="B10" s="70" t="s">
        <v>3</v>
      </c>
      <c r="C10" s="159">
        <f>SUM(C7:C9)</f>
        <v>27918</v>
      </c>
      <c r="D10" s="162">
        <f>SUM(D7:D9)</f>
        <v>100</v>
      </c>
      <c r="E10" s="160"/>
      <c r="F10" s="70" t="s">
        <v>3</v>
      </c>
      <c r="G10" s="159">
        <f>SUM(G7:G9)</f>
        <v>6578</v>
      </c>
      <c r="H10" s="162">
        <f>SUM(H7:H9)</f>
        <v>100</v>
      </c>
    </row>
    <row r="11" spans="1:9" s="25" customFormat="1" ht="25" customHeight="1" x14ac:dyDescent="0.2">
      <c r="B11" s="304" t="s">
        <v>75</v>
      </c>
      <c r="C11" s="304"/>
      <c r="D11" s="304"/>
      <c r="E11" s="304"/>
      <c r="F11" s="304"/>
      <c r="G11" s="304"/>
      <c r="H11" s="304"/>
    </row>
    <row r="12" spans="1:9" s="25" customFormat="1" ht="20" hidden="1" customHeight="1" x14ac:dyDescent="0.2">
      <c r="B12" s="55"/>
      <c r="C12" s="55"/>
      <c r="D12" s="55"/>
      <c r="E12" s="55"/>
    </row>
    <row r="13" spans="1:9" s="25" customFormat="1" ht="20" hidden="1" customHeight="1" x14ac:dyDescent="0.2">
      <c r="B13" s="321"/>
      <c r="C13" s="321"/>
      <c r="D13" s="321"/>
      <c r="E13" s="321"/>
    </row>
    <row r="14" spans="1:9" ht="31" hidden="1" customHeight="1" x14ac:dyDescent="0.2">
      <c r="B14" s="2"/>
    </row>
  </sheetData>
  <sheetProtection sheet="1" objects="1" scenarios="1"/>
  <sortState xmlns:xlrd2="http://schemas.microsoft.com/office/spreadsheetml/2017/richdata2" ref="B5:D9">
    <sortCondition descending="1" ref="C4:C9"/>
  </sortState>
  <mergeCells count="11">
    <mergeCell ref="B1:I1"/>
    <mergeCell ref="B11:H11"/>
    <mergeCell ref="C3:D3"/>
    <mergeCell ref="G3:H3"/>
    <mergeCell ref="B3:B6"/>
    <mergeCell ref="F3:F6"/>
    <mergeCell ref="B13:E13"/>
    <mergeCell ref="C5:D5"/>
    <mergeCell ref="C4:D4"/>
    <mergeCell ref="G4:H4"/>
    <mergeCell ref="G5:H5"/>
  </mergeCells>
  <pageMargins left="0.7" right="0.7" top="0.75" bottom="0.75" header="0.3" footer="0.3"/>
  <pageSetup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21"/>
  <dimension ref="A1:V89"/>
  <sheetViews>
    <sheetView showGridLines="0" zoomScaleNormal="100" workbookViewId="0">
      <selection activeCell="A89" sqref="A89"/>
    </sheetView>
  </sheetViews>
  <sheetFormatPr baseColWidth="10" defaultColWidth="0" defaultRowHeight="15" zeroHeight="1" x14ac:dyDescent="0.2"/>
  <cols>
    <col min="1" max="1" width="4.6640625" style="11" customWidth="1"/>
    <col min="2" max="2" width="14.5" style="11" bestFit="1" customWidth="1"/>
    <col min="3" max="3" width="10" style="11" customWidth="1"/>
    <col min="4" max="4" width="20.33203125" style="11" customWidth="1"/>
    <col min="5" max="5" width="6.5" style="11" bestFit="1" customWidth="1"/>
    <col min="6" max="6" width="7.5" style="11" bestFit="1" customWidth="1"/>
    <col min="7" max="7" width="6.5" style="11" bestFit="1" customWidth="1"/>
    <col min="8" max="8" width="9.1640625" style="18" customWidth="1"/>
    <col min="9" max="9" width="4.6640625" style="11" customWidth="1"/>
    <col min="10" max="10" width="12.5" style="11" bestFit="1" customWidth="1"/>
    <col min="11" max="11" width="10" style="11" customWidth="1"/>
    <col min="12" max="12" width="20.33203125" style="11" customWidth="1"/>
    <col min="13" max="13" width="6.5" style="11" customWidth="1"/>
    <col min="14" max="14" width="7.5" style="11" customWidth="1"/>
    <col min="15" max="15" width="6.5" style="11" customWidth="1"/>
    <col min="16" max="16" width="9.1640625" style="11" customWidth="1"/>
    <col min="17" max="17" width="4.33203125" style="11" customWidth="1"/>
    <col min="18" max="22" width="0" style="11" hidden="1" customWidth="1"/>
    <col min="23" max="16384" width="11.5" style="11" hidden="1"/>
  </cols>
  <sheetData>
    <row r="1" spans="1:17" ht="100" customHeight="1" x14ac:dyDescent="0.2">
      <c r="A1" s="191"/>
      <c r="B1" s="314" t="s">
        <v>178</v>
      </c>
      <c r="C1" s="314"/>
      <c r="D1" s="314"/>
      <c r="E1" s="314"/>
      <c r="F1" s="314"/>
      <c r="G1" s="314"/>
      <c r="H1" s="314"/>
      <c r="I1" s="314"/>
      <c r="J1" s="314"/>
      <c r="K1" s="314"/>
      <c r="L1" s="314"/>
      <c r="M1" s="314"/>
      <c r="N1" s="314"/>
      <c r="O1" s="314"/>
      <c r="P1" s="314"/>
      <c r="Q1" s="314"/>
    </row>
    <row r="2" spans="1:17" ht="19.5" customHeight="1" x14ac:dyDescent="0.2"/>
    <row r="3" spans="1:17" s="85" customFormat="1" ht="50" customHeight="1" x14ac:dyDescent="0.2">
      <c r="B3" s="297" t="s">
        <v>110</v>
      </c>
      <c r="C3" s="297" t="s">
        <v>181</v>
      </c>
      <c r="D3" s="297"/>
      <c r="E3" s="297"/>
      <c r="F3" s="297"/>
      <c r="G3" s="297"/>
      <c r="H3" s="297"/>
      <c r="J3" s="297" t="s">
        <v>110</v>
      </c>
      <c r="K3" s="297" t="s">
        <v>183</v>
      </c>
      <c r="L3" s="297"/>
      <c r="M3" s="297"/>
      <c r="N3" s="297"/>
      <c r="O3" s="297"/>
      <c r="P3" s="297"/>
    </row>
    <row r="4" spans="1:17" s="85" customFormat="1" ht="25" customHeight="1" x14ac:dyDescent="0.2">
      <c r="B4" s="297"/>
      <c r="C4" s="297" t="s">
        <v>140</v>
      </c>
      <c r="D4" s="297"/>
      <c r="E4" s="297"/>
      <c r="F4" s="297"/>
      <c r="G4" s="297"/>
      <c r="H4" s="297"/>
      <c r="J4" s="297"/>
      <c r="K4" s="297" t="s">
        <v>140</v>
      </c>
      <c r="L4" s="297"/>
      <c r="M4" s="297"/>
      <c r="N4" s="297"/>
      <c r="O4" s="297"/>
      <c r="P4" s="297"/>
    </row>
    <row r="5" spans="1:17" s="85" customFormat="1" ht="25" customHeight="1" x14ac:dyDescent="0.2">
      <c r="B5" s="297"/>
      <c r="C5" s="297" t="s">
        <v>187</v>
      </c>
      <c r="D5" s="297"/>
      <c r="E5" s="297"/>
      <c r="F5" s="297"/>
      <c r="G5" s="297"/>
      <c r="H5" s="297"/>
      <c r="J5" s="297"/>
      <c r="K5" s="297" t="s">
        <v>187</v>
      </c>
      <c r="L5" s="297"/>
      <c r="M5" s="297"/>
      <c r="N5" s="297"/>
      <c r="O5" s="297"/>
      <c r="P5" s="297"/>
    </row>
    <row r="6" spans="1:17" s="85" customFormat="1" ht="25" customHeight="1" x14ac:dyDescent="0.2">
      <c r="B6" s="297"/>
      <c r="C6" s="297" t="s">
        <v>9</v>
      </c>
      <c r="D6" s="297"/>
      <c r="E6" s="297" t="s">
        <v>8</v>
      </c>
      <c r="F6" s="297"/>
      <c r="G6" s="297" t="s">
        <v>3</v>
      </c>
      <c r="H6" s="297" t="s">
        <v>6</v>
      </c>
      <c r="J6" s="297"/>
      <c r="K6" s="297" t="s">
        <v>9</v>
      </c>
      <c r="L6" s="297"/>
      <c r="M6" s="297" t="s">
        <v>8</v>
      </c>
      <c r="N6" s="297"/>
      <c r="O6" s="297" t="s">
        <v>3</v>
      </c>
      <c r="P6" s="297" t="s">
        <v>6</v>
      </c>
    </row>
    <row r="7" spans="1:17" s="85" customFormat="1" ht="25" customHeight="1" x14ac:dyDescent="0.2">
      <c r="B7" s="297"/>
      <c r="C7" s="194" t="s">
        <v>5</v>
      </c>
      <c r="D7" s="194" t="s">
        <v>6</v>
      </c>
      <c r="E7" s="194" t="s">
        <v>5</v>
      </c>
      <c r="F7" s="194" t="s">
        <v>6</v>
      </c>
      <c r="G7" s="297"/>
      <c r="H7" s="297"/>
      <c r="J7" s="297"/>
      <c r="K7" s="194" t="s">
        <v>5</v>
      </c>
      <c r="L7" s="194" t="s">
        <v>6</v>
      </c>
      <c r="M7" s="194" t="s">
        <v>5</v>
      </c>
      <c r="N7" s="194" t="s">
        <v>6</v>
      </c>
      <c r="O7" s="297"/>
      <c r="P7" s="297"/>
    </row>
    <row r="8" spans="1:17" s="88" customFormat="1" ht="20" customHeight="1" x14ac:dyDescent="0.2">
      <c r="B8" s="98" t="s">
        <v>69</v>
      </c>
      <c r="C8" s="86">
        <v>543</v>
      </c>
      <c r="D8" s="115">
        <f t="shared" ref="D8:D14" si="0">(C8/$C$15)*100</f>
        <v>5.1902121965207417</v>
      </c>
      <c r="E8" s="86">
        <v>891</v>
      </c>
      <c r="F8" s="115">
        <f t="shared" ref="F8:F14" si="1">(E8/$E$15)*100</f>
        <v>5.1042621448212655</v>
      </c>
      <c r="G8" s="87">
        <f t="shared" ref="G8:G14" si="2">E8+C8</f>
        <v>1434</v>
      </c>
      <c r="H8" s="115">
        <f t="shared" ref="H8:H14" si="3">(G8/$G$15)*100</f>
        <v>5.136471093917903</v>
      </c>
      <c r="J8" s="98" t="s">
        <v>69</v>
      </c>
      <c r="K8" s="86">
        <v>87</v>
      </c>
      <c r="L8" s="115">
        <f t="shared" ref="L8:L14" si="4">(K8/$K$15)*100</f>
        <v>3.5670356703567037</v>
      </c>
      <c r="M8" s="86">
        <v>108</v>
      </c>
      <c r="N8" s="115">
        <f t="shared" ref="N8:N14" si="5">(M8/$M$15)*100</f>
        <v>2.609325924136265</v>
      </c>
      <c r="O8" s="87">
        <f t="shared" ref="O8:O14" si="6">M8+K8</f>
        <v>195</v>
      </c>
      <c r="P8" s="116">
        <f t="shared" ref="P8:P13" si="7">(O8/$O$15)*100</f>
        <v>2.9644268774703555</v>
      </c>
    </row>
    <row r="9" spans="1:17" s="88" customFormat="1" ht="20" customHeight="1" x14ac:dyDescent="0.2">
      <c r="B9" s="98" t="s">
        <v>70</v>
      </c>
      <c r="C9" s="86">
        <v>2487</v>
      </c>
      <c r="D9" s="115">
        <f t="shared" si="0"/>
        <v>23.771745364175111</v>
      </c>
      <c r="E9" s="86">
        <v>3746</v>
      </c>
      <c r="F9" s="115">
        <f t="shared" si="1"/>
        <v>21.459670027497708</v>
      </c>
      <c r="G9" s="87">
        <f t="shared" si="2"/>
        <v>6233</v>
      </c>
      <c r="H9" s="115">
        <f t="shared" si="3"/>
        <v>22.326097858012751</v>
      </c>
      <c r="J9" s="98" t="s">
        <v>70</v>
      </c>
      <c r="K9" s="86">
        <v>512</v>
      </c>
      <c r="L9" s="115">
        <f t="shared" si="4"/>
        <v>20.992209922099221</v>
      </c>
      <c r="M9" s="86">
        <v>743</v>
      </c>
      <c r="N9" s="115">
        <f t="shared" si="5"/>
        <v>17.95119594104856</v>
      </c>
      <c r="O9" s="87">
        <f t="shared" si="6"/>
        <v>1255</v>
      </c>
      <c r="P9" s="116">
        <f t="shared" si="7"/>
        <v>19.078747339616907</v>
      </c>
    </row>
    <row r="10" spans="1:17" s="88" customFormat="1" ht="20" customHeight="1" x14ac:dyDescent="0.2">
      <c r="B10" s="98" t="s">
        <v>71</v>
      </c>
      <c r="C10" s="86">
        <v>3276</v>
      </c>
      <c r="D10" s="115">
        <f t="shared" si="0"/>
        <v>31.313324412158288</v>
      </c>
      <c r="E10" s="86">
        <v>5780</v>
      </c>
      <c r="F10" s="115">
        <f t="shared" si="1"/>
        <v>33.111824014665444</v>
      </c>
      <c r="G10" s="87">
        <f t="shared" si="2"/>
        <v>9056</v>
      </c>
      <c r="H10" s="115">
        <f t="shared" si="3"/>
        <v>32.43785371444946</v>
      </c>
      <c r="J10" s="98" t="s">
        <v>71</v>
      </c>
      <c r="K10" s="86">
        <v>754</v>
      </c>
      <c r="L10" s="115">
        <f t="shared" si="4"/>
        <v>30.91430914309143</v>
      </c>
      <c r="M10" s="86">
        <v>1402</v>
      </c>
      <c r="N10" s="115">
        <f t="shared" si="5"/>
        <v>33.872916163324476</v>
      </c>
      <c r="O10" s="87">
        <f t="shared" si="6"/>
        <v>2156</v>
      </c>
      <c r="P10" s="116">
        <f t="shared" si="7"/>
        <v>32.775919732441473</v>
      </c>
    </row>
    <row r="11" spans="1:17" s="88" customFormat="1" ht="20" customHeight="1" x14ac:dyDescent="0.2">
      <c r="B11" s="98" t="s">
        <v>72</v>
      </c>
      <c r="C11" s="86">
        <v>2294</v>
      </c>
      <c r="D11" s="115">
        <f t="shared" si="0"/>
        <v>21.926973809978971</v>
      </c>
      <c r="E11" s="86">
        <v>4419</v>
      </c>
      <c r="F11" s="115">
        <f t="shared" si="1"/>
        <v>25.31507791017415</v>
      </c>
      <c r="G11" s="87">
        <f t="shared" si="2"/>
        <v>6713</v>
      </c>
      <c r="H11" s="115">
        <f t="shared" si="3"/>
        <v>24.045418726269791</v>
      </c>
      <c r="J11" s="98" t="s">
        <v>72</v>
      </c>
      <c r="K11" s="86">
        <v>598</v>
      </c>
      <c r="L11" s="115">
        <f t="shared" si="4"/>
        <v>24.518245182451825</v>
      </c>
      <c r="M11" s="86">
        <v>1174</v>
      </c>
      <c r="N11" s="115">
        <f t="shared" si="5"/>
        <v>28.364339212370137</v>
      </c>
      <c r="O11" s="87">
        <f t="shared" si="6"/>
        <v>1772</v>
      </c>
      <c r="P11" s="116">
        <f t="shared" si="7"/>
        <v>26.938279112192156</v>
      </c>
    </row>
    <row r="12" spans="1:17" s="88" customFormat="1" ht="20" customHeight="1" x14ac:dyDescent="0.2">
      <c r="B12" s="98" t="s">
        <v>73</v>
      </c>
      <c r="C12" s="86">
        <v>1669</v>
      </c>
      <c r="D12" s="115">
        <f t="shared" si="0"/>
        <v>15.952972662970751</v>
      </c>
      <c r="E12" s="86">
        <v>2276</v>
      </c>
      <c r="F12" s="115">
        <f t="shared" si="1"/>
        <v>13.038496791934007</v>
      </c>
      <c r="G12" s="87">
        <f t="shared" si="2"/>
        <v>3945</v>
      </c>
      <c r="H12" s="115">
        <f t="shared" si="3"/>
        <v>14.130668385987535</v>
      </c>
      <c r="J12" s="98" t="s">
        <v>73</v>
      </c>
      <c r="K12" s="86">
        <v>431</v>
      </c>
      <c r="L12" s="115">
        <f t="shared" si="4"/>
        <v>17.671176711767117</v>
      </c>
      <c r="M12" s="86">
        <v>610</v>
      </c>
      <c r="N12" s="115">
        <f t="shared" si="5"/>
        <v>14.7378593863252</v>
      </c>
      <c r="O12" s="87">
        <f t="shared" si="6"/>
        <v>1041</v>
      </c>
      <c r="P12" s="116">
        <f t="shared" si="7"/>
        <v>15.825478868957129</v>
      </c>
    </row>
    <row r="13" spans="1:17" s="88" customFormat="1" ht="20" customHeight="1" x14ac:dyDescent="0.2">
      <c r="B13" s="98" t="s">
        <v>74</v>
      </c>
      <c r="C13" s="86">
        <v>129</v>
      </c>
      <c r="D13" s="115">
        <f t="shared" si="0"/>
        <v>1.2330338367424967</v>
      </c>
      <c r="E13" s="86">
        <v>227</v>
      </c>
      <c r="F13" s="115">
        <f t="shared" si="1"/>
        <v>1.3004124656278644</v>
      </c>
      <c r="G13" s="87">
        <f t="shared" si="2"/>
        <v>356</v>
      </c>
      <c r="H13" s="115">
        <f t="shared" si="3"/>
        <v>1.2751629772906368</v>
      </c>
      <c r="J13" s="98" t="s">
        <v>74</v>
      </c>
      <c r="K13" s="86">
        <v>40</v>
      </c>
      <c r="L13" s="115">
        <f t="shared" si="4"/>
        <v>1.6400164001640016</v>
      </c>
      <c r="M13" s="86">
        <v>68</v>
      </c>
      <c r="N13" s="115">
        <f t="shared" si="5"/>
        <v>1.6429089151969074</v>
      </c>
      <c r="O13" s="87">
        <f t="shared" si="6"/>
        <v>108</v>
      </c>
      <c r="P13" s="116">
        <f t="shared" si="7"/>
        <v>1.64183642444512</v>
      </c>
    </row>
    <row r="14" spans="1:17" s="88" customFormat="1" ht="20" customHeight="1" x14ac:dyDescent="0.2">
      <c r="B14" s="98" t="s">
        <v>4</v>
      </c>
      <c r="C14" s="86">
        <v>64</v>
      </c>
      <c r="D14" s="115">
        <f t="shared" si="0"/>
        <v>0.6117377174536418</v>
      </c>
      <c r="E14" s="86">
        <v>117</v>
      </c>
      <c r="F14" s="115">
        <f t="shared" si="1"/>
        <v>0.67025664527956008</v>
      </c>
      <c r="G14" s="87">
        <f t="shared" si="2"/>
        <v>181</v>
      </c>
      <c r="H14" s="115">
        <f t="shared" si="3"/>
        <v>0.64832724407192488</v>
      </c>
      <c r="J14" s="98" t="s">
        <v>4</v>
      </c>
      <c r="K14" s="86">
        <v>17</v>
      </c>
      <c r="L14" s="115">
        <f t="shared" si="4"/>
        <v>0.69700697006970069</v>
      </c>
      <c r="M14" s="86">
        <v>34</v>
      </c>
      <c r="N14" s="115">
        <f t="shared" si="5"/>
        <v>0.8214544575984537</v>
      </c>
      <c r="O14" s="87">
        <f t="shared" si="6"/>
        <v>51</v>
      </c>
      <c r="P14" s="102"/>
    </row>
    <row r="15" spans="1:17" s="88" customFormat="1" ht="20" customHeight="1" x14ac:dyDescent="0.2">
      <c r="B15" s="99" t="s">
        <v>3</v>
      </c>
      <c r="C15" s="100">
        <f t="shared" ref="C15:H15" si="8">SUM(C8:C14)</f>
        <v>10462</v>
      </c>
      <c r="D15" s="117">
        <f t="shared" si="8"/>
        <v>99.999999999999986</v>
      </c>
      <c r="E15" s="100">
        <f t="shared" si="8"/>
        <v>17456</v>
      </c>
      <c r="F15" s="117">
        <f t="shared" si="8"/>
        <v>100</v>
      </c>
      <c r="G15" s="100">
        <f t="shared" si="8"/>
        <v>27918</v>
      </c>
      <c r="H15" s="117">
        <f t="shared" si="8"/>
        <v>100</v>
      </c>
      <c r="I15" s="101"/>
      <c r="J15" s="99" t="s">
        <v>3</v>
      </c>
      <c r="K15" s="100">
        <f t="shared" ref="K15:P15" si="9">SUM(K8:K14)</f>
        <v>2439</v>
      </c>
      <c r="L15" s="117">
        <f t="shared" si="9"/>
        <v>99.999999999999986</v>
      </c>
      <c r="M15" s="100">
        <f t="shared" si="9"/>
        <v>4139</v>
      </c>
      <c r="N15" s="117">
        <f t="shared" si="9"/>
        <v>100</v>
      </c>
      <c r="O15" s="100">
        <f t="shared" si="9"/>
        <v>6578</v>
      </c>
      <c r="P15" s="118">
        <f t="shared" si="9"/>
        <v>99.224688355123149</v>
      </c>
    </row>
    <row r="16" spans="1:17" s="21" customFormat="1" ht="20" customHeight="1" x14ac:dyDescent="0.2">
      <c r="B16" s="285" t="s">
        <v>75</v>
      </c>
      <c r="C16" s="285"/>
      <c r="D16" s="285"/>
      <c r="E16" s="285"/>
      <c r="F16" s="285"/>
      <c r="G16" s="285"/>
      <c r="H16" s="285"/>
      <c r="I16" s="285"/>
      <c r="J16" s="285"/>
      <c r="K16" s="285"/>
      <c r="L16" s="285"/>
      <c r="M16" s="285"/>
      <c r="N16" s="285"/>
      <c r="O16" s="285"/>
      <c r="P16" s="285"/>
    </row>
    <row r="17" spans="2:8" s="21" customFormat="1" ht="20" hidden="1" customHeight="1" x14ac:dyDescent="0.2">
      <c r="B17" s="324"/>
      <c r="C17" s="324"/>
      <c r="H17" s="22"/>
    </row>
    <row r="43" ht="14.5" hidden="1" customHeight="1" x14ac:dyDescent="0.2"/>
    <row r="89" x14ac:dyDescent="0.2"/>
  </sheetData>
  <sheetProtection sheet="1" objects="1" scenarios="1"/>
  <mergeCells count="19">
    <mergeCell ref="B17:C17"/>
    <mergeCell ref="C4:H4"/>
    <mergeCell ref="C5:H5"/>
    <mergeCell ref="E6:F6"/>
    <mergeCell ref="C6:D6"/>
    <mergeCell ref="G6:G7"/>
    <mergeCell ref="H6:H7"/>
    <mergeCell ref="B1:Q1"/>
    <mergeCell ref="C3:H3"/>
    <mergeCell ref="K3:P3"/>
    <mergeCell ref="B3:B7"/>
    <mergeCell ref="B16:P16"/>
    <mergeCell ref="K4:P4"/>
    <mergeCell ref="K5:P5"/>
    <mergeCell ref="M6:N6"/>
    <mergeCell ref="K6:L6"/>
    <mergeCell ref="O6:O7"/>
    <mergeCell ref="P6:P7"/>
    <mergeCell ref="J3:J7"/>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7"/>
  <dimension ref="A1:XFC34"/>
  <sheetViews>
    <sheetView showGridLines="0" zoomScaleNormal="100" workbookViewId="0">
      <selection activeCell="A17" sqref="A17"/>
    </sheetView>
  </sheetViews>
  <sheetFormatPr baseColWidth="10" defaultColWidth="0" defaultRowHeight="15" zeroHeight="1" x14ac:dyDescent="0.2"/>
  <cols>
    <col min="1" max="1" width="4.6640625" style="10" customWidth="1"/>
    <col min="2" max="2" width="20.5" style="10" bestFit="1" customWidth="1"/>
    <col min="3" max="3" width="31.33203125" style="10" customWidth="1"/>
    <col min="4" max="4" width="26" style="10" customWidth="1"/>
    <col min="5" max="5" width="4.6640625" style="10" customWidth="1"/>
    <col min="6" max="6" width="31.33203125" style="10" customWidth="1"/>
    <col min="7" max="7" width="26" style="10" customWidth="1"/>
    <col min="8" max="8" width="6.83203125" style="10" customWidth="1"/>
    <col min="9" max="16378" width="6.83203125" style="10" hidden="1"/>
    <col min="16379" max="16379" width="0" style="10" hidden="1"/>
    <col min="16380" max="16383" width="11.5" style="10" hidden="1"/>
    <col min="16384" max="16384" width="6.83203125" style="10" hidden="1"/>
  </cols>
  <sheetData>
    <row r="1" spans="1:8" ht="100" customHeight="1" x14ac:dyDescent="0.2">
      <c r="A1" s="204"/>
      <c r="B1" s="307" t="s">
        <v>179</v>
      </c>
      <c r="C1" s="307"/>
      <c r="D1" s="307"/>
      <c r="E1" s="307"/>
      <c r="F1" s="307"/>
      <c r="G1" s="307"/>
      <c r="H1" s="307"/>
    </row>
    <row r="2" spans="1:8" ht="19.5" customHeight="1" x14ac:dyDescent="0.2">
      <c r="C2" s="4"/>
      <c r="D2" s="4"/>
    </row>
    <row r="3" spans="1:8" s="73" customFormat="1" ht="50" customHeight="1" x14ac:dyDescent="0.2">
      <c r="B3" s="297" t="s">
        <v>101</v>
      </c>
      <c r="C3" s="297" t="s">
        <v>181</v>
      </c>
      <c r="D3" s="297"/>
      <c r="F3" s="297" t="s">
        <v>183</v>
      </c>
      <c r="G3" s="297"/>
    </row>
    <row r="4" spans="1:8" s="152" customFormat="1" ht="25" customHeight="1" x14ac:dyDescent="0.2">
      <c r="A4" s="151"/>
      <c r="B4" s="297"/>
      <c r="C4" s="297" t="s">
        <v>140</v>
      </c>
      <c r="D4" s="297"/>
      <c r="E4" s="104"/>
      <c r="F4" s="297" t="s">
        <v>140</v>
      </c>
      <c r="G4" s="297"/>
      <c r="H4" s="104"/>
    </row>
    <row r="5" spans="1:8" s="152" customFormat="1" ht="25" customHeight="1" x14ac:dyDescent="0.2">
      <c r="A5" s="151"/>
      <c r="B5" s="297"/>
      <c r="C5" s="194" t="s">
        <v>102</v>
      </c>
      <c r="D5" s="194" t="s">
        <v>6</v>
      </c>
      <c r="E5" s="104"/>
      <c r="F5" s="194" t="s">
        <v>102</v>
      </c>
      <c r="G5" s="194" t="s">
        <v>6</v>
      </c>
      <c r="H5" s="104"/>
    </row>
    <row r="6" spans="1:8" s="82" customFormat="1" ht="20" customHeight="1" x14ac:dyDescent="0.2">
      <c r="B6" s="179">
        <v>1</v>
      </c>
      <c r="C6" s="175">
        <v>9225</v>
      </c>
      <c r="D6" s="176">
        <v>62.100302928306974</v>
      </c>
      <c r="F6" s="181">
        <v>5004</v>
      </c>
      <c r="G6" s="182">
        <v>88.488063660477451</v>
      </c>
    </row>
    <row r="7" spans="1:8" s="82" customFormat="1" ht="20" customHeight="1" x14ac:dyDescent="0.2">
      <c r="B7" s="179">
        <v>2</v>
      </c>
      <c r="C7" s="175">
        <v>2849</v>
      </c>
      <c r="D7" s="176">
        <v>19.178727701110738</v>
      </c>
      <c r="F7" s="181">
        <v>483</v>
      </c>
      <c r="G7" s="182">
        <v>8.5411140583554381</v>
      </c>
    </row>
    <row r="8" spans="1:8" s="82" customFormat="1" ht="20" customHeight="1" x14ac:dyDescent="0.2">
      <c r="B8" s="179">
        <v>3</v>
      </c>
      <c r="C8" s="175">
        <v>1270</v>
      </c>
      <c r="D8" s="176">
        <v>8.5493099966341308</v>
      </c>
      <c r="F8" s="181">
        <v>110</v>
      </c>
      <c r="G8" s="182">
        <v>1.9451812555260832</v>
      </c>
    </row>
    <row r="9" spans="1:8" s="82" customFormat="1" ht="20" customHeight="1" x14ac:dyDescent="0.2">
      <c r="B9" s="179">
        <v>4</v>
      </c>
      <c r="C9" s="175">
        <v>614</v>
      </c>
      <c r="D9" s="176">
        <v>4.1332884550656344</v>
      </c>
      <c r="F9" s="181">
        <v>34</v>
      </c>
      <c r="G9" s="182">
        <v>0.60123784261715296</v>
      </c>
    </row>
    <row r="10" spans="1:8" s="82" customFormat="1" ht="20" customHeight="1" x14ac:dyDescent="0.2">
      <c r="B10" s="179">
        <v>5</v>
      </c>
      <c r="C10" s="175">
        <v>312</v>
      </c>
      <c r="D10" s="176">
        <v>2.1003029283069674</v>
      </c>
      <c r="F10" s="181">
        <v>11</v>
      </c>
      <c r="G10" s="182">
        <v>0.19451812555260831</v>
      </c>
    </row>
    <row r="11" spans="1:8" s="82" customFormat="1" ht="20" customHeight="1" x14ac:dyDescent="0.2">
      <c r="B11" s="179">
        <v>6</v>
      </c>
      <c r="C11" s="175">
        <v>177</v>
      </c>
      <c r="D11" s="176">
        <v>1.1915180074049141</v>
      </c>
      <c r="F11" s="181">
        <v>8</v>
      </c>
      <c r="G11" s="182">
        <v>0.14146772767462423</v>
      </c>
    </row>
    <row r="12" spans="1:8" s="82" customFormat="1" ht="20" customHeight="1" x14ac:dyDescent="0.2">
      <c r="B12" s="179">
        <v>7</v>
      </c>
      <c r="C12" s="175">
        <v>114</v>
      </c>
      <c r="D12" s="176">
        <v>0.76741837765062271</v>
      </c>
      <c r="F12" s="181">
        <v>2</v>
      </c>
      <c r="G12" s="182">
        <v>3.5366931918656058E-2</v>
      </c>
    </row>
    <row r="13" spans="1:8" s="82" customFormat="1" ht="20" customHeight="1" x14ac:dyDescent="0.2">
      <c r="B13" s="179">
        <v>8</v>
      </c>
      <c r="C13" s="175">
        <v>87</v>
      </c>
      <c r="D13" s="176">
        <v>0.58566139347021207</v>
      </c>
      <c r="F13" s="84">
        <v>0</v>
      </c>
      <c r="G13" s="111">
        <v>0</v>
      </c>
    </row>
    <row r="14" spans="1:8" s="82" customFormat="1" ht="20" customHeight="1" x14ac:dyDescent="0.2">
      <c r="B14" s="179">
        <v>9</v>
      </c>
      <c r="C14" s="175">
        <v>55</v>
      </c>
      <c r="D14" s="176">
        <v>0.37024570851565131</v>
      </c>
      <c r="F14" s="181">
        <v>1</v>
      </c>
      <c r="G14" s="182">
        <v>0.03</v>
      </c>
    </row>
    <row r="15" spans="1:8" s="82" customFormat="1" ht="20" customHeight="1" x14ac:dyDescent="0.2">
      <c r="B15" s="179" t="s">
        <v>214</v>
      </c>
      <c r="C15" s="175">
        <v>152</v>
      </c>
      <c r="D15" s="176">
        <v>1.0232245035341636</v>
      </c>
      <c r="F15" s="181">
        <v>1</v>
      </c>
      <c r="G15" s="182">
        <v>0.02</v>
      </c>
    </row>
    <row r="16" spans="1:8" s="73" customFormat="1" ht="20" customHeight="1" x14ac:dyDescent="0.2">
      <c r="B16" s="180" t="s">
        <v>3</v>
      </c>
      <c r="C16" s="177">
        <v>14855</v>
      </c>
      <c r="D16" s="178">
        <v>100.00000000000004</v>
      </c>
      <c r="F16" s="105">
        <f>SUM(F6:F15)</f>
        <v>5654</v>
      </c>
      <c r="G16" s="119">
        <v>99.996949602122001</v>
      </c>
    </row>
    <row r="17" spans="2:4" s="25" customFormat="1" ht="20" customHeight="1" x14ac:dyDescent="0.2">
      <c r="B17" s="304" t="s">
        <v>75</v>
      </c>
      <c r="C17" s="304"/>
      <c r="D17" s="304"/>
    </row>
    <row r="18" spans="2:4" ht="30" hidden="1" customHeight="1" x14ac:dyDescent="0.2">
      <c r="B18" s="2"/>
    </row>
    <row r="34" spans="3:3" hidden="1" x14ac:dyDescent="0.2">
      <c r="C34" s="28"/>
    </row>
  </sheetData>
  <sheetProtection sheet="1" objects="1" scenarios="1"/>
  <mergeCells count="7">
    <mergeCell ref="B1:H1"/>
    <mergeCell ref="B17:D17"/>
    <mergeCell ref="C4:D4"/>
    <mergeCell ref="F4:G4"/>
    <mergeCell ref="C3:D3"/>
    <mergeCell ref="F3:G3"/>
    <mergeCell ref="B3:B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XFC53"/>
  <sheetViews>
    <sheetView showGridLines="0" zoomScale="107" zoomScaleNormal="107" workbookViewId="0">
      <selection activeCell="A53" sqref="A53"/>
    </sheetView>
  </sheetViews>
  <sheetFormatPr baseColWidth="10" defaultColWidth="0" defaultRowHeight="15" zeroHeight="1" x14ac:dyDescent="0.2"/>
  <cols>
    <col min="1" max="1" width="5.83203125" style="5" customWidth="1"/>
    <col min="2" max="2" width="82.83203125" style="5" customWidth="1"/>
    <col min="3" max="3" width="2.83203125" style="1" customWidth="1"/>
    <col min="4" max="4" width="82.83203125" style="5" customWidth="1"/>
    <col min="5" max="5" width="4.83203125" style="5" customWidth="1"/>
    <col min="6" max="16380" width="8.83203125" style="5" hidden="1"/>
    <col min="16381" max="16381" width="3.83203125" style="5" hidden="1"/>
    <col min="16382" max="16382" width="1.83203125" style="5" hidden="1"/>
    <col min="16383" max="16383" width="4.83203125" style="5" hidden="1"/>
    <col min="16384" max="16384" width="8.83203125" style="5" hidden="1"/>
  </cols>
  <sheetData>
    <row r="1" spans="1:4" ht="100" customHeight="1" x14ac:dyDescent="0.2">
      <c r="A1" s="184"/>
      <c r="B1" s="185" t="s">
        <v>96</v>
      </c>
      <c r="C1" s="185"/>
      <c r="D1" s="185"/>
    </row>
    <row r="2" spans="1:4" ht="25" customHeight="1" x14ac:dyDescent="0.2">
      <c r="B2" s="163"/>
      <c r="C2" s="168"/>
      <c r="D2" s="163"/>
    </row>
    <row r="3" spans="1:4" ht="25" customHeight="1" x14ac:dyDescent="0.25">
      <c r="A3" s="57"/>
      <c r="B3" s="208" t="s">
        <v>93</v>
      </c>
      <c r="C3" s="169"/>
      <c r="D3" s="208" t="str">
        <f>'C9'!B1</f>
        <v>C9. Personas inscriptas SINEP según nivel</v>
      </c>
    </row>
    <row r="4" spans="1:4" ht="25" customHeight="1" x14ac:dyDescent="0.25">
      <c r="A4" s="57"/>
      <c r="B4" s="208" t="s">
        <v>100</v>
      </c>
      <c r="C4" s="169"/>
      <c r="D4" s="208" t="str">
        <f>'C10'!B1</f>
        <v>C10. Personas inscriptas SINEP según tramo</v>
      </c>
    </row>
    <row r="5" spans="1:4" s="30" customFormat="1" ht="25" customHeight="1" x14ac:dyDescent="0.2">
      <c r="A5" s="38"/>
      <c r="B5" s="208" t="str">
        <f>'C1'!B1:O1</f>
        <v>C1. Personas inscriptas según condición de cursada</v>
      </c>
      <c r="C5" s="164"/>
      <c r="D5" s="208" t="str">
        <f>'C11'!B1</f>
        <v>C11. Personas inscriptas según nivel de estudios y género</v>
      </c>
    </row>
    <row r="6" spans="1:4" s="30" customFormat="1" ht="25" customHeight="1" x14ac:dyDescent="0.2">
      <c r="A6" s="38"/>
      <c r="B6" s="208" t="str">
        <f>'C2'!B1:I1</f>
        <v>C2. Personas inscriptas según género</v>
      </c>
      <c r="C6" s="164"/>
      <c r="D6" s="208" t="str">
        <f>'C12'!B1</f>
        <v>C12. Personas inscriptas según jurisdicción</v>
      </c>
    </row>
    <row r="7" spans="1:4" s="40" customFormat="1" ht="25" customHeight="1" x14ac:dyDescent="0.2">
      <c r="A7" s="39"/>
      <c r="B7" s="209" t="str">
        <f>'C3'!B1:K1</f>
        <v>C3. Personas inscriptas según condición de cursada y género</v>
      </c>
      <c r="C7" s="165"/>
      <c r="D7" s="208" t="str">
        <f>'C13'!B1</f>
        <v>C13. Personas inscriptas según modalidad de cursada</v>
      </c>
    </row>
    <row r="8" spans="1:4" s="30" customFormat="1" ht="25" customHeight="1" x14ac:dyDescent="0.2">
      <c r="A8" s="38"/>
      <c r="B8" s="208" t="str">
        <f>'C4'!B1:I1</f>
        <v>C4. Personas inscriptas según programa/área</v>
      </c>
      <c r="C8" s="164"/>
      <c r="D8" s="208" t="str">
        <f>'C14'!B1</f>
        <v>C14. Personas inscriptas según rango etario y género</v>
      </c>
    </row>
    <row r="9" spans="1:4" s="30" customFormat="1" ht="25" customHeight="1" x14ac:dyDescent="0.2">
      <c r="A9" s="38"/>
      <c r="B9" s="208" t="str">
        <f>'C5'!B1:I1</f>
        <v>C5. Cursos/actividades según programa/área</v>
      </c>
      <c r="C9" s="164"/>
      <c r="D9" s="208" t="str">
        <f>'C15'!B1</f>
        <v>C15. Agentes según cantidad de cursos/actividades</v>
      </c>
    </row>
    <row r="10" spans="1:4" s="30" customFormat="1" ht="25" customHeight="1" x14ac:dyDescent="0.2">
      <c r="A10" s="58"/>
      <c r="B10" s="208" t="str">
        <f>'C6'!B1</f>
        <v>C6. Cantidad de Cursos/Actividades según rango de cantidad de personas inscriptas</v>
      </c>
      <c r="C10" s="166"/>
      <c r="D10" s="208" t="str">
        <f>'C16'!B1</f>
        <v>C16. Cantidad de cursos según rango de duración (en horas)</v>
      </c>
    </row>
    <row r="11" spans="1:4" s="30" customFormat="1" ht="25" customHeight="1" x14ac:dyDescent="0.2">
      <c r="A11" s="58"/>
      <c r="B11" s="208" t="str">
        <f>'C7'!B1:Q1</f>
        <v>C7. Personas inscriptas según escalafón y género</v>
      </c>
      <c r="C11" s="166"/>
      <c r="D11" s="208" t="str">
        <f>'C17'!B1</f>
        <v>C17. Cantidad de cursos/Actividades según programa, área y rango de duración (en horas)</v>
      </c>
    </row>
    <row r="12" spans="1:4" s="30" customFormat="1" ht="25" customHeight="1" x14ac:dyDescent="0.2">
      <c r="A12" s="58"/>
      <c r="B12" s="208" t="str">
        <f>'C8'!B1</f>
        <v>C8. Personas inscriptas SINEP según agrupamiento</v>
      </c>
      <c r="C12" s="166"/>
      <c r="D12" s="183"/>
    </row>
    <row r="13" spans="1:4" s="30" customFormat="1" ht="14" customHeight="1" x14ac:dyDescent="0.2">
      <c r="A13" s="58"/>
      <c r="C13" s="167"/>
      <c r="D13" s="174"/>
    </row>
    <row r="14" spans="1:4" s="30" customFormat="1" ht="25" hidden="1" customHeight="1" x14ac:dyDescent="0.2"/>
    <row r="15" spans="1:4" s="30" customFormat="1" ht="1" hidden="1" customHeight="1" x14ac:dyDescent="0.2"/>
    <row r="16" spans="1:4" s="30" customFormat="1" ht="1" hidden="1" customHeight="1" x14ac:dyDescent="0.2"/>
    <row r="17" spans="3:4" ht="8" hidden="1" customHeight="1" x14ac:dyDescent="0.2">
      <c r="C17" s="12"/>
      <c r="D17" s="12"/>
    </row>
    <row r="18" spans="3:4" ht="14" hidden="1" customHeight="1" x14ac:dyDescent="0.2">
      <c r="C18" s="12"/>
      <c r="D18" s="12"/>
    </row>
    <row r="19" spans="3:4" ht="8" hidden="1" customHeight="1" x14ac:dyDescent="0.2">
      <c r="C19" s="8"/>
      <c r="D19" s="1"/>
    </row>
    <row r="20" spans="3:4" hidden="1" x14ac:dyDescent="0.2">
      <c r="D20" s="12"/>
    </row>
    <row r="21" spans="3:4" ht="8" hidden="1" customHeight="1" x14ac:dyDescent="0.2">
      <c r="D21" s="12"/>
    </row>
    <row r="23" spans="3:4" ht="8" hidden="1" customHeight="1" x14ac:dyDescent="0.2"/>
    <row r="25" spans="3:4" ht="8" hidden="1" customHeight="1" x14ac:dyDescent="0.2"/>
    <row r="27" spans="3:4" ht="8" hidden="1" customHeight="1" x14ac:dyDescent="0.2"/>
    <row r="29" spans="3:4" ht="8" hidden="1" customHeight="1" x14ac:dyDescent="0.2"/>
    <row r="31" spans="3:4" ht="8" hidden="1" customHeight="1" x14ac:dyDescent="0.2"/>
    <row r="32" spans="3:4" ht="8" hidden="1" customHeight="1" x14ac:dyDescent="0.2"/>
    <row r="34" spans="3:3" ht="8" hidden="1" customHeight="1" x14ac:dyDescent="0.2"/>
    <row r="36" spans="3:3" ht="8" hidden="1" customHeight="1" x14ac:dyDescent="0.2"/>
    <row r="38" spans="3:3" ht="8" hidden="1" customHeight="1" x14ac:dyDescent="0.2"/>
    <row r="40" spans="3:3" ht="8" hidden="1" customHeight="1" x14ac:dyDescent="0.2"/>
    <row r="44" spans="3:3" ht="16" hidden="1" x14ac:dyDescent="0.2">
      <c r="C44" s="31"/>
    </row>
    <row r="45" spans="3:3" hidden="1" x14ac:dyDescent="0.2">
      <c r="C45" s="12"/>
    </row>
    <row r="46" spans="3:3" ht="16" hidden="1" x14ac:dyDescent="0.2">
      <c r="C46" s="31"/>
    </row>
    <row r="47" spans="3:3" ht="16" hidden="1" x14ac:dyDescent="0.2">
      <c r="C47" s="31"/>
    </row>
    <row r="48" spans="3:3" ht="16" hidden="1" x14ac:dyDescent="0.2">
      <c r="C48" s="31"/>
    </row>
    <row r="49" spans="3:3" ht="16" hidden="1" x14ac:dyDescent="0.2">
      <c r="C49" s="31"/>
    </row>
    <row r="50" spans="3:3" ht="1" customHeight="1" x14ac:dyDescent="0.2">
      <c r="C50" s="31"/>
    </row>
    <row r="51" spans="3:3" x14ac:dyDescent="0.2"/>
    <row r="52" spans="3:3" x14ac:dyDescent="0.2"/>
    <row r="53" spans="3:3" x14ac:dyDescent="0.2"/>
  </sheetData>
  <sheetProtection sheet="1" objects="1" scenarios="1"/>
  <hyperlinks>
    <hyperlink ref="B6" location="'C2'!A1" display="C2. Inscriptos según Género" xr:uid="{00000000-0004-0000-0100-000002000000}"/>
    <hyperlink ref="B7" location="'C3'!A1" display="C3. Inscriptos a cursos / actividades INAP según condición de cursada y género" xr:uid="{00000000-0004-0000-0100-000003000000}"/>
    <hyperlink ref="B3" location="'Notas metodológicas'!A1" display="Notas metodológicas" xr:uid="{00000000-0004-0000-0100-00000D000000}"/>
    <hyperlink ref="B4" location="Créditos!A1" display="Créditos" xr:uid="{00000000-0004-0000-0100-00000E000000}"/>
    <hyperlink ref="B5" location="'C1'!A1" display="Inscriptos a cursos / actividades INAP según condición de cursada" xr:uid="{00000000-0004-0000-0100-000000000000}"/>
    <hyperlink ref="B8" location="'C4'!A1" display="C4. Inscriptos según Programa / Área" xr:uid="{C9FA3B9F-44F7-A241-9829-5723E2735A1F}"/>
    <hyperlink ref="B12" location="'C8'!A1" display="C8. Inscriptos según escalafón y género" xr:uid="{87185902-4231-0647-A373-08E3CB55935F}"/>
    <hyperlink ref="B9" location="'C5'!A1" display="C5. Comisiones e Inscriptos según Curso / Actividad" xr:uid="{CDC717FD-DF15-5741-B404-1CEF93E1F568}"/>
    <hyperlink ref="B10" location="'C6'!A1" display="C6. Comisiones e Inscriptos según curso / actividad" xr:uid="{EEDB0FA2-00E0-9344-B8B7-E87659879A21}"/>
    <hyperlink ref="B11" location="'C7'!A1" display="C7. Cantidad de Cursos/Actividades según rango de cantidad de inscriptos" xr:uid="{77F92459-3C75-7747-B985-722E83CCF605}"/>
    <hyperlink ref="D3" location="'C9'!A1" display="C9. Inscriptos SINEP según agrupamiento" xr:uid="{5646C8C8-1F97-5848-B16F-1CB7A043FE5C}"/>
    <hyperlink ref="D4" location="'C10'!A1" display="C10. Inscriptos SINEP según nivel" xr:uid="{35D20706-7F08-754C-A0D9-F33F52A9DFF4}"/>
    <hyperlink ref="D5" location="'C10'!A1" display="C10. Inscriptos SINEP según nivel" xr:uid="{A5DFDE93-92BE-DA44-8390-460FC53C38E4}"/>
  </hyperlink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19"/>
  <dimension ref="A1:K19"/>
  <sheetViews>
    <sheetView showGridLines="0" zoomScaleNormal="100" workbookViewId="0">
      <selection activeCell="A18" sqref="A18"/>
    </sheetView>
  </sheetViews>
  <sheetFormatPr baseColWidth="10" defaultColWidth="0" defaultRowHeight="15" zeroHeight="1" x14ac:dyDescent="0.2"/>
  <cols>
    <col min="1" max="1" width="4.6640625" customWidth="1"/>
    <col min="2" max="2" width="21.5" style="14" customWidth="1"/>
    <col min="3" max="3" width="3.33203125" style="14" customWidth="1"/>
    <col min="4" max="4" width="12.33203125" style="16" customWidth="1"/>
    <col min="5" max="5" width="17.33203125" customWidth="1"/>
    <col min="6" max="6" width="5" customWidth="1"/>
    <col min="7" max="7" width="21.5" customWidth="1"/>
    <col min="8" max="8" width="3.33203125" customWidth="1"/>
    <col min="9" max="9" width="12.33203125" customWidth="1"/>
    <col min="10" max="10" width="17.33203125" customWidth="1"/>
    <col min="11" max="11" width="4.6640625" customWidth="1"/>
    <col min="12" max="16384" width="11.5" hidden="1"/>
  </cols>
  <sheetData>
    <row r="1" spans="1:11" ht="100" customHeight="1" x14ac:dyDescent="0.35">
      <c r="A1" s="202"/>
      <c r="B1" s="307" t="s">
        <v>155</v>
      </c>
      <c r="C1" s="307"/>
      <c r="D1" s="307"/>
      <c r="E1" s="307"/>
      <c r="F1" s="307"/>
      <c r="G1" s="307"/>
      <c r="H1" s="307"/>
      <c r="I1" s="307"/>
      <c r="J1" s="307"/>
      <c r="K1" s="307"/>
    </row>
    <row r="2" spans="1:11" s="5" customFormat="1" ht="19.75" customHeight="1" x14ac:dyDescent="0.35">
      <c r="A2" s="108"/>
      <c r="B2" s="109"/>
      <c r="C2" s="109"/>
      <c r="D2" s="109"/>
      <c r="E2" s="108"/>
      <c r="F2" s="108"/>
      <c r="G2" s="108"/>
      <c r="H2" s="108"/>
    </row>
    <row r="3" spans="1:11" s="73" customFormat="1" ht="50" customHeight="1" x14ac:dyDescent="0.2">
      <c r="B3" s="333" t="s">
        <v>127</v>
      </c>
      <c r="C3" s="334"/>
      <c r="D3" s="300" t="s">
        <v>181</v>
      </c>
      <c r="E3" s="302"/>
      <c r="G3" s="339" t="s">
        <v>127</v>
      </c>
      <c r="H3" s="339"/>
      <c r="I3" s="309" t="s">
        <v>183</v>
      </c>
      <c r="J3" s="310"/>
    </row>
    <row r="4" spans="1:11" s="82" customFormat="1" ht="20" customHeight="1" x14ac:dyDescent="0.2">
      <c r="B4" s="335"/>
      <c r="C4" s="336"/>
      <c r="D4" s="297" t="s">
        <v>140</v>
      </c>
      <c r="E4" s="297"/>
      <c r="F4" s="331"/>
      <c r="G4" s="339"/>
      <c r="H4" s="339"/>
      <c r="I4" s="297" t="s">
        <v>140</v>
      </c>
      <c r="J4" s="297"/>
    </row>
    <row r="5" spans="1:11" s="82" customFormat="1" ht="20" customHeight="1" x14ac:dyDescent="0.2">
      <c r="B5" s="337"/>
      <c r="C5" s="338"/>
      <c r="D5" s="203" t="s">
        <v>5</v>
      </c>
      <c r="E5" s="203" t="s">
        <v>6</v>
      </c>
      <c r="F5" s="332"/>
      <c r="G5" s="339"/>
      <c r="H5" s="339"/>
      <c r="I5" s="203" t="s">
        <v>5</v>
      </c>
      <c r="J5" s="203" t="s">
        <v>6</v>
      </c>
    </row>
    <row r="6" spans="1:11" s="82" customFormat="1" ht="20" customHeight="1" x14ac:dyDescent="0.2">
      <c r="B6" s="328" t="s">
        <v>215</v>
      </c>
      <c r="C6" s="330"/>
      <c r="D6" s="148">
        <v>104</v>
      </c>
      <c r="E6" s="149">
        <v>2.3529411764705883</v>
      </c>
      <c r="F6" s="332"/>
      <c r="G6" s="328" t="s">
        <v>215</v>
      </c>
      <c r="H6" s="330"/>
      <c r="I6" s="148">
        <v>9</v>
      </c>
      <c r="J6" s="149">
        <v>0</v>
      </c>
    </row>
    <row r="7" spans="1:11" s="153" customFormat="1" ht="20" customHeight="1" x14ac:dyDescent="0.2">
      <c r="B7" s="328" t="s">
        <v>216</v>
      </c>
      <c r="C7" s="330"/>
      <c r="D7" s="148">
        <v>35</v>
      </c>
      <c r="E7" s="149">
        <v>1.7647058823529411</v>
      </c>
      <c r="F7" s="332"/>
      <c r="G7" s="328" t="s">
        <v>216</v>
      </c>
      <c r="H7" s="330"/>
      <c r="I7" s="148">
        <v>14</v>
      </c>
      <c r="J7" s="149">
        <v>1.3513513513513513</v>
      </c>
    </row>
    <row r="8" spans="1:11" s="73" customFormat="1" ht="20" customHeight="1" x14ac:dyDescent="0.2">
      <c r="B8" s="328" t="s">
        <v>129</v>
      </c>
      <c r="C8" s="329"/>
      <c r="D8" s="329"/>
      <c r="E8" s="330"/>
      <c r="F8" s="332"/>
      <c r="G8" s="328" t="s">
        <v>129</v>
      </c>
      <c r="H8" s="329"/>
      <c r="I8" s="329"/>
      <c r="J8" s="330"/>
    </row>
    <row r="9" spans="1:11" s="73" customFormat="1" ht="20" customHeight="1" x14ac:dyDescent="0.2">
      <c r="B9" s="325" t="s">
        <v>217</v>
      </c>
      <c r="C9" s="326"/>
      <c r="D9" s="148">
        <v>17</v>
      </c>
      <c r="E9" s="149">
        <v>2.3529411764705883</v>
      </c>
      <c r="F9" s="332"/>
      <c r="G9" s="325" t="s">
        <v>217</v>
      </c>
      <c r="H9" s="326"/>
      <c r="I9" s="148">
        <v>21</v>
      </c>
      <c r="J9" s="149">
        <v>0</v>
      </c>
    </row>
    <row r="10" spans="1:11" s="73" customFormat="1" ht="20" customHeight="1" x14ac:dyDescent="0.2">
      <c r="B10" s="325" t="s">
        <v>218</v>
      </c>
      <c r="C10" s="326"/>
      <c r="D10" s="148">
        <v>14</v>
      </c>
      <c r="E10" s="149">
        <v>3.5294117647058822</v>
      </c>
      <c r="F10" s="332"/>
      <c r="G10" s="325" t="s">
        <v>218</v>
      </c>
      <c r="H10" s="326"/>
      <c r="I10" s="148">
        <v>19</v>
      </c>
      <c r="J10" s="149">
        <v>0</v>
      </c>
    </row>
    <row r="11" spans="1:11" s="73" customFormat="1" ht="20" customHeight="1" x14ac:dyDescent="0.2">
      <c r="B11" s="325" t="s">
        <v>219</v>
      </c>
      <c r="C11" s="326"/>
      <c r="D11" s="148">
        <v>0</v>
      </c>
      <c r="E11" s="149">
        <v>2.3529411764705883</v>
      </c>
      <c r="F11" s="332"/>
      <c r="G11" s="325" t="s">
        <v>219</v>
      </c>
      <c r="H11" s="326"/>
      <c r="I11" s="148">
        <v>10</v>
      </c>
      <c r="J11" s="149">
        <v>0</v>
      </c>
    </row>
    <row r="12" spans="1:11" s="73" customFormat="1" ht="20" customHeight="1" x14ac:dyDescent="0.2">
      <c r="B12" s="328" t="s">
        <v>130</v>
      </c>
      <c r="C12" s="329"/>
      <c r="D12" s="329"/>
      <c r="E12" s="330"/>
      <c r="F12" s="332"/>
      <c r="G12" s="328" t="s">
        <v>130</v>
      </c>
      <c r="H12" s="329"/>
      <c r="I12" s="329"/>
      <c r="J12" s="330"/>
    </row>
    <row r="13" spans="1:11" s="73" customFormat="1" ht="20" customHeight="1" x14ac:dyDescent="0.2">
      <c r="B13" s="325" t="s">
        <v>220</v>
      </c>
      <c r="C13" s="326"/>
      <c r="D13" s="148">
        <v>0</v>
      </c>
      <c r="E13" s="149">
        <v>0.58823529411764708</v>
      </c>
      <c r="F13" s="332"/>
      <c r="G13" s="325" t="s">
        <v>220</v>
      </c>
      <c r="H13" s="326"/>
      <c r="I13" s="148">
        <v>0</v>
      </c>
      <c r="J13" s="149">
        <v>0</v>
      </c>
    </row>
    <row r="14" spans="1:11" s="73" customFormat="1" ht="20" customHeight="1" x14ac:dyDescent="0.2">
      <c r="B14" s="325" t="s">
        <v>221</v>
      </c>
      <c r="C14" s="326"/>
      <c r="D14" s="148">
        <v>0</v>
      </c>
      <c r="E14" s="149">
        <v>2.9411764705882351</v>
      </c>
      <c r="F14" s="332"/>
      <c r="G14" s="325" t="s">
        <v>221</v>
      </c>
      <c r="H14" s="326"/>
      <c r="I14" s="148">
        <v>0</v>
      </c>
      <c r="J14" s="149">
        <v>0</v>
      </c>
    </row>
    <row r="15" spans="1:11" s="73" customFormat="1" ht="20" customHeight="1" x14ac:dyDescent="0.2">
      <c r="B15" s="325" t="s">
        <v>222</v>
      </c>
      <c r="C15" s="326"/>
      <c r="D15" s="148">
        <v>0</v>
      </c>
      <c r="E15" s="149">
        <v>5.8823529411764701</v>
      </c>
      <c r="F15" s="332"/>
      <c r="G15" s="325" t="s">
        <v>222</v>
      </c>
      <c r="H15" s="326"/>
      <c r="I15" s="148">
        <v>1</v>
      </c>
      <c r="J15" s="149">
        <v>0</v>
      </c>
    </row>
    <row r="16" spans="1:11" s="73" customFormat="1" ht="20" customHeight="1" x14ac:dyDescent="0.2">
      <c r="B16" s="325" t="s">
        <v>223</v>
      </c>
      <c r="C16" s="326"/>
      <c r="D16" s="148">
        <v>0</v>
      </c>
      <c r="E16" s="149">
        <v>78.235294117647058</v>
      </c>
      <c r="F16" s="332"/>
      <c r="G16" s="325" t="s">
        <v>223</v>
      </c>
      <c r="H16" s="326"/>
      <c r="I16" s="148"/>
      <c r="J16" s="149">
        <v>98.648648648648646</v>
      </c>
    </row>
    <row r="17" spans="2:10" s="82" customFormat="1" ht="20" customHeight="1" x14ac:dyDescent="0.2">
      <c r="B17" s="327" t="s">
        <v>3</v>
      </c>
      <c r="C17" s="327"/>
      <c r="D17" s="78">
        <v>170</v>
      </c>
      <c r="E17" s="140">
        <v>100</v>
      </c>
      <c r="F17" s="332"/>
      <c r="G17" s="327" t="s">
        <v>3</v>
      </c>
      <c r="H17" s="327"/>
      <c r="I17" s="78">
        <v>74</v>
      </c>
      <c r="J17" s="140">
        <v>100</v>
      </c>
    </row>
    <row r="18" spans="2:10" ht="25" customHeight="1" x14ac:dyDescent="0.2">
      <c r="B18" s="304" t="s">
        <v>75</v>
      </c>
      <c r="C18" s="304"/>
      <c r="D18" s="304"/>
      <c r="E18" s="304"/>
      <c r="F18" s="304"/>
    </row>
    <row r="19" spans="2:10" hidden="1" x14ac:dyDescent="0.2">
      <c r="B19" s="15"/>
      <c r="C19" s="15"/>
    </row>
  </sheetData>
  <sheetProtection sheet="1" objects="1" scenarios="1"/>
  <sortState xmlns:xlrd2="http://schemas.microsoft.com/office/spreadsheetml/2017/richdata2" ref="B6:D101">
    <sortCondition descending="1" ref="D5:D101"/>
  </sortState>
  <mergeCells count="33">
    <mergeCell ref="B1:K1"/>
    <mergeCell ref="D3:E3"/>
    <mergeCell ref="I3:J3"/>
    <mergeCell ref="F4:F17"/>
    <mergeCell ref="D4:E4"/>
    <mergeCell ref="B3:C5"/>
    <mergeCell ref="B6:C6"/>
    <mergeCell ref="B7:C7"/>
    <mergeCell ref="B9:C9"/>
    <mergeCell ref="B10:C10"/>
    <mergeCell ref="G3:H5"/>
    <mergeCell ref="B8:E8"/>
    <mergeCell ref="G8:J8"/>
    <mergeCell ref="G12:J12"/>
    <mergeCell ref="G7:H7"/>
    <mergeCell ref="G10:H10"/>
    <mergeCell ref="I4:J4"/>
    <mergeCell ref="G6:H6"/>
    <mergeCell ref="G9:H9"/>
    <mergeCell ref="B18:F18"/>
    <mergeCell ref="G14:H14"/>
    <mergeCell ref="G15:H15"/>
    <mergeCell ref="G17:H17"/>
    <mergeCell ref="G11:H11"/>
    <mergeCell ref="G13:H13"/>
    <mergeCell ref="B11:C11"/>
    <mergeCell ref="B12:E12"/>
    <mergeCell ref="B13:C13"/>
    <mergeCell ref="B14:C14"/>
    <mergeCell ref="B15:C15"/>
    <mergeCell ref="B16:C16"/>
    <mergeCell ref="G16:H16"/>
    <mergeCell ref="B17:C17"/>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M226"/>
  <sheetViews>
    <sheetView showGridLines="0" zoomScaleNormal="100" workbookViewId="0">
      <selection activeCell="A36" sqref="A36"/>
    </sheetView>
  </sheetViews>
  <sheetFormatPr baseColWidth="10" defaultColWidth="0" defaultRowHeight="15" zeroHeight="1" x14ac:dyDescent="0.2"/>
  <cols>
    <col min="1" max="1" width="4.6640625" customWidth="1"/>
    <col min="2" max="2" width="37" style="14" bestFit="1" customWidth="1"/>
    <col min="3" max="3" width="7.33203125" style="14" customWidth="1"/>
    <col min="4" max="4" width="6.5" style="16" bestFit="1" customWidth="1"/>
    <col min="5" max="5" width="9.33203125" bestFit="1" customWidth="1"/>
    <col min="6" max="6" width="6.5" bestFit="1" customWidth="1"/>
    <col min="7" max="7" width="9.33203125" bestFit="1" customWidth="1"/>
    <col min="8" max="8" width="6.5" bestFit="1" customWidth="1"/>
    <col min="9" max="9" width="9.33203125" bestFit="1" customWidth="1"/>
    <col min="10" max="10" width="6.5" bestFit="1" customWidth="1"/>
    <col min="11" max="11" width="11.1640625" bestFit="1" customWidth="1"/>
    <col min="12" max="12" width="6.5" bestFit="1" customWidth="1"/>
    <col min="13" max="13" width="37" bestFit="1" customWidth="1"/>
    <col min="14" max="14" width="7.33203125" bestFit="1" customWidth="1"/>
    <col min="15" max="15" width="6.5" bestFit="1" customWidth="1"/>
    <col min="16" max="16" width="9.33203125" bestFit="1" customWidth="1"/>
    <col min="17" max="17" width="6.5" bestFit="1" customWidth="1"/>
    <col min="18" max="18" width="9.33203125" bestFit="1" customWidth="1"/>
    <col min="19" max="19" width="6.5" bestFit="1" customWidth="1"/>
    <col min="20" max="20" width="9.33203125" bestFit="1" customWidth="1"/>
    <col min="21" max="21" width="6.5" bestFit="1" customWidth="1"/>
    <col min="22" max="22" width="10.33203125" bestFit="1" customWidth="1"/>
    <col min="23" max="23" width="6.5" bestFit="1" customWidth="1"/>
    <col min="24" max="24" width="11.33203125" bestFit="1" customWidth="1"/>
    <col min="25" max="25" width="6.5" bestFit="1" customWidth="1"/>
    <col min="26" max="26" width="11.1640625" bestFit="1" customWidth="1"/>
    <col min="27" max="27" width="5.33203125" customWidth="1"/>
    <col min="28" max="39" width="0" hidden="1" customWidth="1"/>
    <col min="40" max="16384" width="11.5" hidden="1"/>
  </cols>
  <sheetData>
    <row r="1" spans="1:27" ht="100" customHeight="1" x14ac:dyDescent="0.35">
      <c r="A1" s="202"/>
      <c r="B1" s="295" t="s">
        <v>180</v>
      </c>
      <c r="C1" s="295"/>
      <c r="D1" s="295"/>
      <c r="E1" s="295"/>
      <c r="F1" s="295"/>
      <c r="G1" s="295"/>
      <c r="H1" s="295"/>
      <c r="I1" s="295"/>
      <c r="J1" s="295"/>
      <c r="K1" s="295"/>
      <c r="L1" s="295"/>
      <c r="M1" s="295"/>
      <c r="N1" s="295"/>
      <c r="O1" s="295"/>
      <c r="P1" s="295"/>
      <c r="Q1" s="295"/>
      <c r="R1" s="295"/>
      <c r="S1" s="295"/>
      <c r="T1" s="295"/>
      <c r="U1" s="295"/>
      <c r="V1" s="295"/>
      <c r="W1" s="295"/>
      <c r="X1" s="295"/>
      <c r="Y1" s="295"/>
      <c r="Z1" s="295"/>
    </row>
    <row r="2" spans="1:27" s="5" customFormat="1" ht="19.75" customHeight="1" x14ac:dyDescent="0.2">
      <c r="A2"/>
      <c r="C2" s="155"/>
      <c r="D2" s="16"/>
      <c r="E2"/>
      <c r="F2"/>
      <c r="G2"/>
      <c r="H2"/>
      <c r="I2"/>
      <c r="J2"/>
      <c r="K2"/>
    </row>
    <row r="3" spans="1:27" ht="50" customHeight="1" x14ac:dyDescent="0.2">
      <c r="B3" s="297" t="s">
        <v>181</v>
      </c>
      <c r="C3" s="297"/>
      <c r="D3" s="297"/>
      <c r="E3" s="297"/>
      <c r="F3" s="297"/>
      <c r="G3" s="297"/>
      <c r="H3" s="297"/>
      <c r="I3" s="297"/>
      <c r="J3" s="297"/>
      <c r="K3" s="297"/>
      <c r="L3" s="242"/>
      <c r="M3" s="342" t="s">
        <v>183</v>
      </c>
      <c r="N3" s="343"/>
      <c r="O3" s="343"/>
      <c r="P3" s="343"/>
      <c r="Q3" s="343"/>
      <c r="R3" s="343"/>
      <c r="S3" s="343"/>
      <c r="T3" s="343"/>
      <c r="U3" s="343"/>
      <c r="V3" s="343"/>
      <c r="W3" s="343"/>
      <c r="X3" s="343"/>
      <c r="Y3" s="343"/>
      <c r="Z3" s="344"/>
    </row>
    <row r="4" spans="1:27" ht="25" customHeight="1" x14ac:dyDescent="0.2">
      <c r="B4" s="288" t="s">
        <v>140</v>
      </c>
      <c r="C4" s="289"/>
      <c r="D4" s="289"/>
      <c r="E4" s="289"/>
      <c r="F4" s="289"/>
      <c r="G4" s="289"/>
      <c r="H4" s="289"/>
      <c r="I4" s="289"/>
      <c r="J4" s="289"/>
      <c r="K4" s="299"/>
      <c r="L4" s="242"/>
      <c r="M4" s="288" t="s">
        <v>140</v>
      </c>
      <c r="N4" s="289"/>
      <c r="O4" s="289"/>
      <c r="P4" s="289"/>
      <c r="Q4" s="289"/>
      <c r="R4" s="289"/>
      <c r="S4" s="289"/>
      <c r="T4" s="289"/>
      <c r="U4" s="289"/>
      <c r="V4" s="289"/>
      <c r="W4" s="289"/>
      <c r="X4" s="289"/>
      <c r="Y4" s="289"/>
      <c r="Z4" s="299"/>
    </row>
    <row r="5" spans="1:27" ht="25" customHeight="1" x14ac:dyDescent="0.2">
      <c r="B5" s="348" t="s">
        <v>184</v>
      </c>
      <c r="C5" s="345"/>
      <c r="D5" s="346"/>
      <c r="E5" s="346"/>
      <c r="F5" s="347"/>
      <c r="G5" s="288" t="s">
        <v>129</v>
      </c>
      <c r="H5" s="289"/>
      <c r="I5" s="289"/>
      <c r="J5" s="299"/>
      <c r="K5" s="349" t="s">
        <v>131</v>
      </c>
      <c r="L5" s="242"/>
      <c r="M5" s="311" t="s">
        <v>184</v>
      </c>
      <c r="N5" s="345"/>
      <c r="O5" s="346"/>
      <c r="P5" s="347"/>
      <c r="Q5" s="283"/>
      <c r="R5" s="288" t="s">
        <v>129</v>
      </c>
      <c r="S5" s="289"/>
      <c r="T5" s="289"/>
      <c r="U5" s="289"/>
      <c r="V5" s="299"/>
      <c r="W5" s="206"/>
      <c r="X5" s="289"/>
      <c r="Y5" s="289"/>
      <c r="Z5" s="340" t="s">
        <v>131</v>
      </c>
    </row>
    <row r="6" spans="1:27" ht="25" customHeight="1" x14ac:dyDescent="0.2">
      <c r="B6" s="348"/>
      <c r="C6" s="207" t="s">
        <v>227</v>
      </c>
      <c r="D6" s="207" t="s">
        <v>6</v>
      </c>
      <c r="E6" s="207" t="s">
        <v>224</v>
      </c>
      <c r="F6" s="207" t="s">
        <v>6</v>
      </c>
      <c r="G6" s="207" t="s">
        <v>225</v>
      </c>
      <c r="H6" s="207" t="s">
        <v>6</v>
      </c>
      <c r="I6" s="207" t="s">
        <v>226</v>
      </c>
      <c r="J6" s="207" t="s">
        <v>6</v>
      </c>
      <c r="K6" s="349"/>
      <c r="L6" s="242"/>
      <c r="M6" s="312"/>
      <c r="N6" s="207" t="s">
        <v>227</v>
      </c>
      <c r="O6" s="207" t="s">
        <v>6</v>
      </c>
      <c r="P6" s="207" t="s">
        <v>224</v>
      </c>
      <c r="Q6" s="207" t="s">
        <v>6</v>
      </c>
      <c r="R6" s="207" t="s">
        <v>225</v>
      </c>
      <c r="S6" s="207" t="s">
        <v>6</v>
      </c>
      <c r="T6" s="207" t="s">
        <v>226</v>
      </c>
      <c r="U6" s="207" t="s">
        <v>6</v>
      </c>
      <c r="V6" s="207" t="s">
        <v>228</v>
      </c>
      <c r="W6" s="207" t="s">
        <v>6</v>
      </c>
      <c r="X6" s="207" t="s">
        <v>229</v>
      </c>
      <c r="Y6" s="207" t="s">
        <v>6</v>
      </c>
      <c r="Z6" s="341"/>
    </row>
    <row r="7" spans="1:27" s="242" customFormat="1" ht="20" customHeight="1" x14ac:dyDescent="0.2">
      <c r="B7" s="266" t="s">
        <v>112</v>
      </c>
      <c r="C7" s="253">
        <v>10</v>
      </c>
      <c r="D7" s="250">
        <v>9.6153846153846168</v>
      </c>
      <c r="E7" s="253">
        <v>0</v>
      </c>
      <c r="F7" s="250">
        <v>0</v>
      </c>
      <c r="G7" s="253">
        <v>0</v>
      </c>
      <c r="H7" s="250">
        <v>0</v>
      </c>
      <c r="I7" s="253">
        <v>0</v>
      </c>
      <c r="J7" s="250">
        <v>0</v>
      </c>
      <c r="K7" s="253">
        <v>10</v>
      </c>
      <c r="M7" s="257"/>
      <c r="N7" s="274" t="s">
        <v>149</v>
      </c>
      <c r="O7" s="275"/>
      <c r="P7" s="276" t="s">
        <v>150</v>
      </c>
      <c r="Q7" s="275"/>
      <c r="R7" s="276" t="s">
        <v>151</v>
      </c>
      <c r="S7" s="275"/>
      <c r="T7" s="276" t="s">
        <v>152</v>
      </c>
      <c r="U7" s="275"/>
      <c r="V7" s="276" t="s">
        <v>153</v>
      </c>
      <c r="W7" s="275"/>
      <c r="X7" s="276" t="s">
        <v>154</v>
      </c>
      <c r="Y7" s="275"/>
      <c r="Z7" s="257"/>
      <c r="AA7" s="277"/>
    </row>
    <row r="8" spans="1:27" s="242" customFormat="1" ht="20" customHeight="1" x14ac:dyDescent="0.2">
      <c r="B8" s="227" t="s">
        <v>142</v>
      </c>
      <c r="C8" s="257">
        <v>1</v>
      </c>
      <c r="D8" s="229">
        <v>0.96153846153846156</v>
      </c>
      <c r="E8" s="257">
        <v>0</v>
      </c>
      <c r="F8" s="229">
        <v>0</v>
      </c>
      <c r="G8" s="257">
        <v>0</v>
      </c>
      <c r="H8" s="229">
        <v>0</v>
      </c>
      <c r="I8" s="257">
        <v>0</v>
      </c>
      <c r="J8" s="229">
        <v>0</v>
      </c>
      <c r="K8" s="259">
        <v>1</v>
      </c>
      <c r="M8" s="278" t="s">
        <v>191</v>
      </c>
      <c r="N8" s="253">
        <v>0</v>
      </c>
      <c r="O8" s="250">
        <v>0</v>
      </c>
      <c r="P8" s="253">
        <v>0</v>
      </c>
      <c r="Q8" s="250">
        <v>0</v>
      </c>
      <c r="R8" s="253">
        <v>0</v>
      </c>
      <c r="S8" s="250">
        <v>0</v>
      </c>
      <c r="T8" s="253">
        <v>1</v>
      </c>
      <c r="U8" s="250">
        <v>5.2631578947368416</v>
      </c>
      <c r="V8" s="253">
        <v>0</v>
      </c>
      <c r="W8" s="250">
        <v>0</v>
      </c>
      <c r="X8" s="253">
        <v>1</v>
      </c>
      <c r="Y8" s="250">
        <v>100</v>
      </c>
      <c r="Z8" s="253">
        <v>2</v>
      </c>
      <c r="AA8" s="277"/>
    </row>
    <row r="9" spans="1:27" s="242" customFormat="1" ht="20" customHeight="1" x14ac:dyDescent="0.2">
      <c r="B9" s="227" t="s">
        <v>188</v>
      </c>
      <c r="C9" s="257">
        <v>8</v>
      </c>
      <c r="D9" s="229">
        <v>7.6923076923076925</v>
      </c>
      <c r="E9" s="257">
        <v>0</v>
      </c>
      <c r="F9" s="229">
        <v>0</v>
      </c>
      <c r="G9" s="257">
        <v>0</v>
      </c>
      <c r="H9" s="229">
        <v>0</v>
      </c>
      <c r="I9" s="257">
        <v>0</v>
      </c>
      <c r="J9" s="229">
        <v>0</v>
      </c>
      <c r="K9" s="259">
        <v>8</v>
      </c>
      <c r="M9" s="227" t="s">
        <v>143</v>
      </c>
      <c r="N9" s="257">
        <v>0</v>
      </c>
      <c r="O9" s="229">
        <v>0</v>
      </c>
      <c r="P9" s="257">
        <v>0</v>
      </c>
      <c r="Q9" s="229">
        <v>0</v>
      </c>
      <c r="R9" s="257">
        <v>0</v>
      </c>
      <c r="S9" s="229">
        <v>0</v>
      </c>
      <c r="T9" s="257">
        <v>1</v>
      </c>
      <c r="U9" s="229">
        <v>5.2631578947368416</v>
      </c>
      <c r="V9" s="257">
        <v>0</v>
      </c>
      <c r="W9" s="229">
        <v>0</v>
      </c>
      <c r="X9" s="257">
        <v>1</v>
      </c>
      <c r="Y9" s="229">
        <v>100</v>
      </c>
      <c r="Z9" s="257">
        <v>2</v>
      </c>
      <c r="AA9" s="277"/>
    </row>
    <row r="10" spans="1:27" s="242" customFormat="1" ht="20" customHeight="1" x14ac:dyDescent="0.2">
      <c r="B10" s="227" t="s">
        <v>143</v>
      </c>
      <c r="C10" s="257">
        <v>1</v>
      </c>
      <c r="D10" s="229">
        <v>0.96153846153846156</v>
      </c>
      <c r="E10" s="257">
        <v>0</v>
      </c>
      <c r="F10" s="229">
        <v>0</v>
      </c>
      <c r="G10" s="257">
        <v>0</v>
      </c>
      <c r="H10" s="229">
        <v>0</v>
      </c>
      <c r="I10" s="257">
        <v>0</v>
      </c>
      <c r="J10" s="229">
        <v>0</v>
      </c>
      <c r="K10" s="259">
        <v>1</v>
      </c>
      <c r="M10" s="278" t="s">
        <v>114</v>
      </c>
      <c r="N10" s="253">
        <v>4</v>
      </c>
      <c r="O10" s="250">
        <v>44.444444444444443</v>
      </c>
      <c r="P10" s="253">
        <v>3</v>
      </c>
      <c r="Q10" s="250">
        <v>21.428571428571427</v>
      </c>
      <c r="R10" s="253">
        <v>4</v>
      </c>
      <c r="S10" s="250">
        <v>19.047619047619047</v>
      </c>
      <c r="T10" s="253">
        <v>1</v>
      </c>
      <c r="U10" s="250">
        <v>5.2631578947368416</v>
      </c>
      <c r="V10" s="253">
        <v>0</v>
      </c>
      <c r="W10" s="250">
        <v>0</v>
      </c>
      <c r="X10" s="253">
        <v>0</v>
      </c>
      <c r="Y10" s="250">
        <v>0</v>
      </c>
      <c r="Z10" s="253">
        <v>12</v>
      </c>
      <c r="AA10" s="277"/>
    </row>
    <row r="11" spans="1:27" s="242" customFormat="1" ht="20" customHeight="1" x14ac:dyDescent="0.2">
      <c r="B11" s="266" t="s">
        <v>114</v>
      </c>
      <c r="C11" s="253">
        <v>49</v>
      </c>
      <c r="D11" s="250">
        <v>47.115384615384613</v>
      </c>
      <c r="E11" s="253">
        <v>8</v>
      </c>
      <c r="F11" s="250">
        <v>22.857142857142858</v>
      </c>
      <c r="G11" s="253">
        <v>4</v>
      </c>
      <c r="H11" s="250">
        <v>23.52941176470588</v>
      </c>
      <c r="I11" s="253">
        <v>2</v>
      </c>
      <c r="J11" s="250">
        <v>14.285714285714285</v>
      </c>
      <c r="K11" s="253">
        <v>63</v>
      </c>
      <c r="M11" s="227" t="s">
        <v>188</v>
      </c>
      <c r="N11" s="280">
        <v>4</v>
      </c>
      <c r="O11" s="281">
        <v>44.444444444444443</v>
      </c>
      <c r="P11" s="280">
        <v>1</v>
      </c>
      <c r="Q11" s="281">
        <v>7.1428571428571423</v>
      </c>
      <c r="R11" s="280">
        <v>4</v>
      </c>
      <c r="S11" s="281">
        <v>19.047619047619047</v>
      </c>
      <c r="T11" s="280">
        <v>1</v>
      </c>
      <c r="U11" s="281">
        <v>5.2631578947368416</v>
      </c>
      <c r="V11" s="280">
        <v>0</v>
      </c>
      <c r="W11" s="281">
        <v>0</v>
      </c>
      <c r="X11" s="280">
        <v>0</v>
      </c>
      <c r="Y11" s="281">
        <v>0</v>
      </c>
      <c r="Z11" s="280">
        <v>10</v>
      </c>
      <c r="AA11" s="277"/>
    </row>
    <row r="12" spans="1:27" s="242" customFormat="1" ht="20" customHeight="1" x14ac:dyDescent="0.2">
      <c r="B12" s="227" t="s">
        <v>142</v>
      </c>
      <c r="C12" s="257">
        <v>3</v>
      </c>
      <c r="D12" s="229">
        <v>2.8846153846153846</v>
      </c>
      <c r="E12" s="257">
        <v>1</v>
      </c>
      <c r="F12" s="229">
        <v>2.8571428571428572</v>
      </c>
      <c r="G12" s="257">
        <v>0</v>
      </c>
      <c r="H12" s="229">
        <v>0</v>
      </c>
      <c r="I12" s="257">
        <v>1</v>
      </c>
      <c r="J12" s="229">
        <v>7.1428571428571423</v>
      </c>
      <c r="K12" s="259">
        <v>5</v>
      </c>
      <c r="M12" s="279" t="s">
        <v>143</v>
      </c>
      <c r="N12" s="280">
        <v>0</v>
      </c>
      <c r="O12" s="281">
        <v>0</v>
      </c>
      <c r="P12" s="280">
        <v>2</v>
      </c>
      <c r="Q12" s="281">
        <v>14.285714285714285</v>
      </c>
      <c r="R12" s="280">
        <v>0</v>
      </c>
      <c r="S12" s="281">
        <v>0</v>
      </c>
      <c r="T12" s="280">
        <v>0</v>
      </c>
      <c r="U12" s="281">
        <v>0</v>
      </c>
      <c r="V12" s="280">
        <v>0</v>
      </c>
      <c r="W12" s="281">
        <v>0</v>
      </c>
      <c r="X12" s="280">
        <v>0</v>
      </c>
      <c r="Y12" s="281">
        <v>0</v>
      </c>
      <c r="Z12" s="280">
        <v>2</v>
      </c>
      <c r="AA12" s="277"/>
    </row>
    <row r="13" spans="1:27" s="242" customFormat="1" ht="20" customHeight="1" x14ac:dyDescent="0.2">
      <c r="B13" s="227" t="s">
        <v>188</v>
      </c>
      <c r="C13" s="257">
        <v>17</v>
      </c>
      <c r="D13" s="229">
        <v>16.346153846153847</v>
      </c>
      <c r="E13" s="257">
        <v>6</v>
      </c>
      <c r="F13" s="229">
        <v>17.142857142857142</v>
      </c>
      <c r="G13" s="257">
        <v>1</v>
      </c>
      <c r="H13" s="229">
        <v>5.8823529411764701</v>
      </c>
      <c r="I13" s="257">
        <v>0</v>
      </c>
      <c r="J13" s="229">
        <v>0</v>
      </c>
      <c r="K13" s="259">
        <v>24</v>
      </c>
      <c r="M13" s="278" t="s">
        <v>113</v>
      </c>
      <c r="N13" s="253">
        <v>0</v>
      </c>
      <c r="O13" s="250">
        <v>0</v>
      </c>
      <c r="P13" s="253">
        <v>3</v>
      </c>
      <c r="Q13" s="250">
        <v>21.428571428571427</v>
      </c>
      <c r="R13" s="253">
        <v>9</v>
      </c>
      <c r="S13" s="250">
        <v>42.857142857142854</v>
      </c>
      <c r="T13" s="253">
        <v>11</v>
      </c>
      <c r="U13" s="250">
        <v>57.894736842105267</v>
      </c>
      <c r="V13" s="253">
        <v>6</v>
      </c>
      <c r="W13" s="250">
        <v>60</v>
      </c>
      <c r="X13" s="253">
        <v>0</v>
      </c>
      <c r="Y13" s="250">
        <v>0</v>
      </c>
      <c r="Z13" s="253">
        <v>29</v>
      </c>
      <c r="AA13" s="277"/>
    </row>
    <row r="14" spans="1:27" s="242" customFormat="1" ht="20" customHeight="1" x14ac:dyDescent="0.2">
      <c r="B14" s="227" t="s">
        <v>189</v>
      </c>
      <c r="C14" s="257">
        <v>1</v>
      </c>
      <c r="D14" s="229">
        <v>0.96153846153846156</v>
      </c>
      <c r="E14" s="257">
        <v>0</v>
      </c>
      <c r="F14" s="229">
        <v>0</v>
      </c>
      <c r="G14" s="257">
        <v>0</v>
      </c>
      <c r="H14" s="229">
        <v>0</v>
      </c>
      <c r="I14" s="257">
        <v>0</v>
      </c>
      <c r="J14" s="229">
        <v>0</v>
      </c>
      <c r="K14" s="259">
        <v>1</v>
      </c>
      <c r="M14" s="279" t="s">
        <v>142</v>
      </c>
      <c r="N14" s="280">
        <v>0</v>
      </c>
      <c r="O14" s="281">
        <v>0</v>
      </c>
      <c r="P14" s="280">
        <v>0</v>
      </c>
      <c r="Q14" s="281">
        <v>0</v>
      </c>
      <c r="R14" s="280">
        <v>1</v>
      </c>
      <c r="S14" s="281">
        <v>4.7619047619047619</v>
      </c>
      <c r="T14" s="280">
        <v>6</v>
      </c>
      <c r="U14" s="281">
        <v>31.578947368421051</v>
      </c>
      <c r="V14" s="280">
        <v>2</v>
      </c>
      <c r="W14" s="281">
        <v>20</v>
      </c>
      <c r="X14" s="280">
        <v>0</v>
      </c>
      <c r="Y14" s="281">
        <v>0</v>
      </c>
      <c r="Z14" s="280">
        <v>9</v>
      </c>
      <c r="AA14" s="277"/>
    </row>
    <row r="15" spans="1:27" s="242" customFormat="1" ht="20" customHeight="1" x14ac:dyDescent="0.2">
      <c r="B15" s="227" t="s">
        <v>143</v>
      </c>
      <c r="C15" s="257">
        <v>28</v>
      </c>
      <c r="D15" s="229">
        <v>26.923076923076923</v>
      </c>
      <c r="E15" s="257">
        <v>1</v>
      </c>
      <c r="F15" s="229">
        <v>2.8571428571428572</v>
      </c>
      <c r="G15" s="257">
        <v>3</v>
      </c>
      <c r="H15" s="229">
        <v>17.647058823529413</v>
      </c>
      <c r="I15" s="257">
        <v>1</v>
      </c>
      <c r="J15" s="229">
        <v>7.1428571428571423</v>
      </c>
      <c r="K15" s="259">
        <v>33</v>
      </c>
      <c r="M15" s="227" t="s">
        <v>188</v>
      </c>
      <c r="N15" s="280">
        <v>0</v>
      </c>
      <c r="O15" s="281">
        <v>0</v>
      </c>
      <c r="P15" s="280">
        <v>0</v>
      </c>
      <c r="Q15" s="281">
        <v>0</v>
      </c>
      <c r="R15" s="280">
        <v>1</v>
      </c>
      <c r="S15" s="281">
        <v>4.7619047619047619</v>
      </c>
      <c r="T15" s="280">
        <v>0</v>
      </c>
      <c r="U15" s="281">
        <v>0</v>
      </c>
      <c r="V15" s="280">
        <v>0</v>
      </c>
      <c r="W15" s="281">
        <v>0</v>
      </c>
      <c r="X15" s="280">
        <v>0</v>
      </c>
      <c r="Y15" s="281">
        <v>0</v>
      </c>
      <c r="Z15" s="280">
        <v>1</v>
      </c>
      <c r="AA15" s="277"/>
    </row>
    <row r="16" spans="1:27" s="242" customFormat="1" ht="20" customHeight="1" x14ac:dyDescent="0.2">
      <c r="B16" s="266" t="s">
        <v>113</v>
      </c>
      <c r="C16" s="253">
        <v>28</v>
      </c>
      <c r="D16" s="250">
        <v>25.961538461538463</v>
      </c>
      <c r="E16" s="253">
        <v>5</v>
      </c>
      <c r="F16" s="250">
        <v>14.285714285714285</v>
      </c>
      <c r="G16" s="253">
        <v>8</v>
      </c>
      <c r="H16" s="250">
        <v>47.058823529411761</v>
      </c>
      <c r="I16" s="253">
        <v>5</v>
      </c>
      <c r="J16" s="250">
        <v>35.714285714285715</v>
      </c>
      <c r="K16" s="253">
        <v>46</v>
      </c>
      <c r="M16" s="279" t="s">
        <v>189</v>
      </c>
      <c r="N16" s="280">
        <v>0</v>
      </c>
      <c r="O16" s="281">
        <v>0</v>
      </c>
      <c r="P16" s="280">
        <v>0</v>
      </c>
      <c r="Q16" s="281">
        <v>0</v>
      </c>
      <c r="R16" s="280">
        <v>0</v>
      </c>
      <c r="S16" s="281">
        <v>0</v>
      </c>
      <c r="T16" s="280">
        <v>1</v>
      </c>
      <c r="U16" s="281">
        <v>5.2631578947368416</v>
      </c>
      <c r="V16" s="280">
        <v>0</v>
      </c>
      <c r="W16" s="281">
        <v>0</v>
      </c>
      <c r="X16" s="280">
        <v>0</v>
      </c>
      <c r="Y16" s="281">
        <v>0</v>
      </c>
      <c r="Z16" s="280">
        <v>1</v>
      </c>
      <c r="AA16" s="277"/>
    </row>
    <row r="17" spans="2:27" s="242" customFormat="1" ht="20" customHeight="1" x14ac:dyDescent="0.2">
      <c r="B17" s="227" t="s">
        <v>142</v>
      </c>
      <c r="C17" s="257">
        <v>2</v>
      </c>
      <c r="D17" s="229">
        <v>1.9230769230769231</v>
      </c>
      <c r="E17" s="257">
        <v>0</v>
      </c>
      <c r="F17" s="229">
        <v>0</v>
      </c>
      <c r="G17" s="257">
        <v>1</v>
      </c>
      <c r="H17" s="229">
        <v>5.8823529411764701</v>
      </c>
      <c r="I17" s="257">
        <v>1</v>
      </c>
      <c r="J17" s="229">
        <v>7.1428571428571423</v>
      </c>
      <c r="K17" s="259">
        <v>4</v>
      </c>
      <c r="M17" s="279" t="s">
        <v>143</v>
      </c>
      <c r="N17" s="280">
        <v>0</v>
      </c>
      <c r="O17" s="281">
        <v>0</v>
      </c>
      <c r="P17" s="280">
        <v>3</v>
      </c>
      <c r="Q17" s="281">
        <v>21.428571428571427</v>
      </c>
      <c r="R17" s="280">
        <v>7</v>
      </c>
      <c r="S17" s="281">
        <v>33.333333333333329</v>
      </c>
      <c r="T17" s="280">
        <v>4</v>
      </c>
      <c r="U17" s="281">
        <v>21.052631578947366</v>
      </c>
      <c r="V17" s="280">
        <v>4</v>
      </c>
      <c r="W17" s="281">
        <v>40</v>
      </c>
      <c r="X17" s="280">
        <v>0</v>
      </c>
      <c r="Y17" s="281">
        <v>0</v>
      </c>
      <c r="Z17" s="280">
        <v>18</v>
      </c>
      <c r="AA17" s="277"/>
    </row>
    <row r="18" spans="2:27" s="242" customFormat="1" ht="20" customHeight="1" x14ac:dyDescent="0.2">
      <c r="B18" s="227" t="s">
        <v>188</v>
      </c>
      <c r="C18" s="257">
        <v>2</v>
      </c>
      <c r="D18" s="229">
        <v>0.96153846153846156</v>
      </c>
      <c r="E18" s="257">
        <v>1</v>
      </c>
      <c r="F18" s="229">
        <v>2.8571428571428572</v>
      </c>
      <c r="G18" s="257">
        <v>1</v>
      </c>
      <c r="H18" s="229">
        <v>5.8823529411764701</v>
      </c>
      <c r="I18" s="257">
        <v>0</v>
      </c>
      <c r="J18" s="229">
        <v>0</v>
      </c>
      <c r="K18" s="259">
        <v>4</v>
      </c>
      <c r="M18" s="278" t="s">
        <v>231</v>
      </c>
      <c r="N18" s="253">
        <v>0</v>
      </c>
      <c r="O18" s="250">
        <v>0</v>
      </c>
      <c r="P18" s="253">
        <v>1</v>
      </c>
      <c r="Q18" s="250">
        <v>7.1428571428571423</v>
      </c>
      <c r="R18" s="253">
        <v>5</v>
      </c>
      <c r="S18" s="250">
        <v>23.809523809523807</v>
      </c>
      <c r="T18" s="253">
        <v>2</v>
      </c>
      <c r="U18" s="250">
        <v>10.526315789473683</v>
      </c>
      <c r="V18" s="253">
        <v>0</v>
      </c>
      <c r="W18" s="250">
        <v>0</v>
      </c>
      <c r="X18" s="253">
        <v>0</v>
      </c>
      <c r="Y18" s="250">
        <v>0</v>
      </c>
      <c r="Z18" s="253">
        <v>8</v>
      </c>
      <c r="AA18" s="277"/>
    </row>
    <row r="19" spans="2:27" s="242" customFormat="1" ht="20" customHeight="1" x14ac:dyDescent="0.2">
      <c r="B19" s="227" t="s">
        <v>189</v>
      </c>
      <c r="C19" s="257">
        <v>12</v>
      </c>
      <c r="D19" s="229">
        <v>11.538461538461538</v>
      </c>
      <c r="E19" s="257">
        <v>0</v>
      </c>
      <c r="F19" s="229">
        <v>0</v>
      </c>
      <c r="G19" s="257">
        <v>1</v>
      </c>
      <c r="H19" s="229">
        <v>5.8823529411764701</v>
      </c>
      <c r="I19" s="257">
        <v>2</v>
      </c>
      <c r="J19" s="229">
        <v>14.285714285714285</v>
      </c>
      <c r="K19" s="259">
        <v>15</v>
      </c>
      <c r="M19" s="227" t="s">
        <v>188</v>
      </c>
      <c r="N19" s="280">
        <v>0</v>
      </c>
      <c r="O19" s="281">
        <v>0</v>
      </c>
      <c r="P19" s="280">
        <v>1</v>
      </c>
      <c r="Q19" s="281">
        <v>7.1428571428571423</v>
      </c>
      <c r="R19" s="280">
        <v>3</v>
      </c>
      <c r="S19" s="281">
        <v>14.285714285714285</v>
      </c>
      <c r="T19" s="280">
        <v>1</v>
      </c>
      <c r="U19" s="281">
        <v>5.2631578947368416</v>
      </c>
      <c r="V19" s="280">
        <v>0</v>
      </c>
      <c r="W19" s="281">
        <v>0</v>
      </c>
      <c r="X19" s="280">
        <v>0</v>
      </c>
      <c r="Y19" s="281">
        <v>0</v>
      </c>
      <c r="Z19" s="280">
        <v>5</v>
      </c>
      <c r="AA19" s="277"/>
    </row>
    <row r="20" spans="2:27" s="242" customFormat="1" ht="20" customHeight="1" x14ac:dyDescent="0.2">
      <c r="B20" s="227" t="s">
        <v>143</v>
      </c>
      <c r="C20" s="257">
        <v>12</v>
      </c>
      <c r="D20" s="229">
        <v>11.538461538461538</v>
      </c>
      <c r="E20" s="257">
        <v>4</v>
      </c>
      <c r="F20" s="229">
        <v>11.428571428571429</v>
      </c>
      <c r="G20" s="257">
        <v>5</v>
      </c>
      <c r="H20" s="229">
        <v>29.411764705882355</v>
      </c>
      <c r="I20" s="257">
        <v>2</v>
      </c>
      <c r="J20" s="229">
        <v>14.285714285714285</v>
      </c>
      <c r="K20" s="259">
        <v>23</v>
      </c>
      <c r="M20" s="279" t="s">
        <v>143</v>
      </c>
      <c r="N20" s="280">
        <v>0</v>
      </c>
      <c r="O20" s="281">
        <v>0</v>
      </c>
      <c r="P20" s="280">
        <v>0</v>
      </c>
      <c r="Q20" s="281">
        <v>0</v>
      </c>
      <c r="R20" s="280">
        <v>2</v>
      </c>
      <c r="S20" s="281">
        <v>9.5238095238095237</v>
      </c>
      <c r="T20" s="280">
        <v>1</v>
      </c>
      <c r="U20" s="281">
        <v>5.2631578947368416</v>
      </c>
      <c r="V20" s="280">
        <v>0</v>
      </c>
      <c r="W20" s="281">
        <v>0</v>
      </c>
      <c r="X20" s="280">
        <v>0</v>
      </c>
      <c r="Y20" s="281">
        <v>0</v>
      </c>
      <c r="Z20" s="280">
        <v>3</v>
      </c>
      <c r="AA20" s="277"/>
    </row>
    <row r="21" spans="2:27" s="242" customFormat="1" ht="20" customHeight="1" x14ac:dyDescent="0.2">
      <c r="B21" s="266" t="s">
        <v>231</v>
      </c>
      <c r="C21" s="253">
        <v>0</v>
      </c>
      <c r="D21" s="250">
        <v>0</v>
      </c>
      <c r="E21" s="253">
        <v>2</v>
      </c>
      <c r="F21" s="250">
        <v>5.7142857142857144</v>
      </c>
      <c r="G21" s="253">
        <v>4</v>
      </c>
      <c r="H21" s="250">
        <v>23.52941176470588</v>
      </c>
      <c r="I21" s="253">
        <v>2</v>
      </c>
      <c r="J21" s="250">
        <v>14.285714285714285</v>
      </c>
      <c r="K21" s="253">
        <v>8</v>
      </c>
      <c r="M21" s="278" t="s">
        <v>190</v>
      </c>
      <c r="N21" s="253">
        <v>2</v>
      </c>
      <c r="O21" s="250">
        <v>22.222222222222221</v>
      </c>
      <c r="P21" s="253">
        <v>1</v>
      </c>
      <c r="Q21" s="250">
        <v>7.1428571428571423</v>
      </c>
      <c r="R21" s="253">
        <v>3</v>
      </c>
      <c r="S21" s="250">
        <v>14.285714285714285</v>
      </c>
      <c r="T21" s="253">
        <v>4</v>
      </c>
      <c r="U21" s="250">
        <v>21.052631578947366</v>
      </c>
      <c r="V21" s="253">
        <v>4</v>
      </c>
      <c r="W21" s="250">
        <v>40</v>
      </c>
      <c r="X21" s="253">
        <v>0</v>
      </c>
      <c r="Y21" s="250">
        <v>0</v>
      </c>
      <c r="Z21" s="253">
        <v>14</v>
      </c>
      <c r="AA21" s="277"/>
    </row>
    <row r="22" spans="2:27" s="242" customFormat="1" ht="20" customHeight="1" x14ac:dyDescent="0.2">
      <c r="B22" s="227" t="s">
        <v>188</v>
      </c>
      <c r="C22" s="257">
        <v>0</v>
      </c>
      <c r="D22" s="229">
        <v>0</v>
      </c>
      <c r="E22" s="257">
        <v>2</v>
      </c>
      <c r="F22" s="229">
        <v>5.7142857142857144</v>
      </c>
      <c r="G22" s="257">
        <v>2</v>
      </c>
      <c r="H22" s="229">
        <v>11.76470588235294</v>
      </c>
      <c r="I22" s="257">
        <v>1</v>
      </c>
      <c r="J22" s="229">
        <v>7.1428571428571423</v>
      </c>
      <c r="K22" s="259">
        <v>5</v>
      </c>
      <c r="M22" s="279" t="s">
        <v>142</v>
      </c>
      <c r="N22" s="280">
        <v>0</v>
      </c>
      <c r="O22" s="281">
        <v>0</v>
      </c>
      <c r="P22" s="280">
        <v>0</v>
      </c>
      <c r="Q22" s="281">
        <v>0</v>
      </c>
      <c r="R22" s="280">
        <v>2</v>
      </c>
      <c r="S22" s="281">
        <v>9.5238095238095237</v>
      </c>
      <c r="T22" s="280">
        <v>0</v>
      </c>
      <c r="U22" s="281">
        <v>0</v>
      </c>
      <c r="V22" s="280">
        <v>2</v>
      </c>
      <c r="W22" s="281">
        <v>20</v>
      </c>
      <c r="X22" s="280">
        <v>0</v>
      </c>
      <c r="Y22" s="281">
        <v>0</v>
      </c>
      <c r="Z22" s="280">
        <v>4</v>
      </c>
      <c r="AA22" s="277"/>
    </row>
    <row r="23" spans="2:27" s="242" customFormat="1" ht="20" customHeight="1" x14ac:dyDescent="0.2">
      <c r="B23" s="227" t="s">
        <v>143</v>
      </c>
      <c r="C23" s="257">
        <v>0</v>
      </c>
      <c r="D23" s="229">
        <v>0</v>
      </c>
      <c r="E23" s="257">
        <v>0</v>
      </c>
      <c r="F23" s="229">
        <v>0</v>
      </c>
      <c r="G23" s="257">
        <v>2</v>
      </c>
      <c r="H23" s="229">
        <v>11.76470588235294</v>
      </c>
      <c r="I23" s="257">
        <v>1</v>
      </c>
      <c r="J23" s="229">
        <v>7.1428571428571423</v>
      </c>
      <c r="K23" s="259">
        <v>3</v>
      </c>
      <c r="M23" s="227" t="s">
        <v>188</v>
      </c>
      <c r="N23" s="280">
        <v>2</v>
      </c>
      <c r="O23" s="281">
        <v>22.222222222222221</v>
      </c>
      <c r="P23" s="280">
        <v>1</v>
      </c>
      <c r="Q23" s="281">
        <v>7.1428571428571423</v>
      </c>
      <c r="R23" s="280">
        <v>1</v>
      </c>
      <c r="S23" s="281">
        <v>4.7619047619047619</v>
      </c>
      <c r="T23" s="280">
        <v>2</v>
      </c>
      <c r="U23" s="281">
        <v>10.526315789473683</v>
      </c>
      <c r="V23" s="280">
        <v>2</v>
      </c>
      <c r="W23" s="281">
        <v>20</v>
      </c>
      <c r="X23" s="280">
        <v>0</v>
      </c>
      <c r="Y23" s="281">
        <v>0</v>
      </c>
      <c r="Z23" s="280">
        <v>8</v>
      </c>
      <c r="AA23" s="277"/>
    </row>
    <row r="24" spans="2:27" s="242" customFormat="1" ht="20" customHeight="1" x14ac:dyDescent="0.2">
      <c r="B24" s="266" t="s">
        <v>190</v>
      </c>
      <c r="C24" s="253">
        <v>6</v>
      </c>
      <c r="D24" s="250">
        <v>5.7692307692307692</v>
      </c>
      <c r="E24" s="253">
        <v>9</v>
      </c>
      <c r="F24" s="250">
        <v>25.714285714285712</v>
      </c>
      <c r="G24" s="253">
        <v>1</v>
      </c>
      <c r="H24" s="250">
        <v>5.8823529411764701</v>
      </c>
      <c r="I24" s="253">
        <v>5</v>
      </c>
      <c r="J24" s="250">
        <v>35.714285714285715</v>
      </c>
      <c r="K24" s="253">
        <v>21</v>
      </c>
      <c r="M24" s="279" t="s">
        <v>143</v>
      </c>
      <c r="N24" s="280">
        <v>0</v>
      </c>
      <c r="O24" s="281">
        <v>0</v>
      </c>
      <c r="P24" s="280">
        <v>0</v>
      </c>
      <c r="Q24" s="281">
        <v>0</v>
      </c>
      <c r="R24" s="280">
        <v>0</v>
      </c>
      <c r="S24" s="281">
        <v>0</v>
      </c>
      <c r="T24" s="280">
        <v>2</v>
      </c>
      <c r="U24" s="281">
        <v>10.526315789473683</v>
      </c>
      <c r="V24" s="280">
        <v>0</v>
      </c>
      <c r="W24" s="281">
        <v>0</v>
      </c>
      <c r="X24" s="280">
        <v>0</v>
      </c>
      <c r="Y24" s="281">
        <v>0</v>
      </c>
      <c r="Z24" s="280">
        <v>2</v>
      </c>
      <c r="AA24" s="277"/>
    </row>
    <row r="25" spans="2:27" s="242" customFormat="1" ht="20" customHeight="1" x14ac:dyDescent="0.2">
      <c r="B25" s="227" t="s">
        <v>142</v>
      </c>
      <c r="C25" s="257">
        <v>1</v>
      </c>
      <c r="D25" s="229">
        <v>0.96153846153846156</v>
      </c>
      <c r="E25" s="257">
        <v>2</v>
      </c>
      <c r="F25" s="229">
        <v>5.7142857142857144</v>
      </c>
      <c r="G25" s="257">
        <v>0</v>
      </c>
      <c r="H25" s="229">
        <v>0</v>
      </c>
      <c r="I25" s="257">
        <v>3</v>
      </c>
      <c r="J25" s="229">
        <v>21.428571428571427</v>
      </c>
      <c r="K25" s="259">
        <v>6</v>
      </c>
      <c r="M25" s="278" t="s">
        <v>133</v>
      </c>
      <c r="N25" s="253">
        <v>1</v>
      </c>
      <c r="O25" s="250">
        <v>11.111111111111111</v>
      </c>
      <c r="P25" s="253">
        <v>0</v>
      </c>
      <c r="Q25" s="250">
        <v>0</v>
      </c>
      <c r="R25" s="253">
        <v>0</v>
      </c>
      <c r="S25" s="250">
        <v>0</v>
      </c>
      <c r="T25" s="253">
        <v>0</v>
      </c>
      <c r="U25" s="250">
        <v>0</v>
      </c>
      <c r="V25" s="253">
        <v>0</v>
      </c>
      <c r="W25" s="250">
        <v>0</v>
      </c>
      <c r="X25" s="253">
        <v>0</v>
      </c>
      <c r="Y25" s="250">
        <v>0</v>
      </c>
      <c r="Z25" s="253">
        <v>1</v>
      </c>
      <c r="AA25" s="277"/>
    </row>
    <row r="26" spans="2:27" s="242" customFormat="1" ht="20" customHeight="1" x14ac:dyDescent="0.2">
      <c r="B26" s="227" t="s">
        <v>188</v>
      </c>
      <c r="C26" s="257">
        <v>4</v>
      </c>
      <c r="D26" s="229">
        <v>3.8461538461538463</v>
      </c>
      <c r="E26" s="257">
        <v>7</v>
      </c>
      <c r="F26" s="229">
        <v>20</v>
      </c>
      <c r="G26" s="257">
        <v>0</v>
      </c>
      <c r="H26" s="229">
        <v>0</v>
      </c>
      <c r="I26" s="257">
        <v>1</v>
      </c>
      <c r="J26" s="229">
        <v>7.1428571428571423</v>
      </c>
      <c r="K26" s="259">
        <v>12</v>
      </c>
      <c r="M26" s="279" t="s">
        <v>143</v>
      </c>
      <c r="N26" s="280">
        <v>1</v>
      </c>
      <c r="O26" s="281">
        <v>11.111111111111111</v>
      </c>
      <c r="P26" s="280">
        <v>0</v>
      </c>
      <c r="Q26" s="281">
        <v>0</v>
      </c>
      <c r="R26" s="280">
        <v>0</v>
      </c>
      <c r="S26" s="281">
        <v>0</v>
      </c>
      <c r="T26" s="280">
        <v>0</v>
      </c>
      <c r="U26" s="281">
        <v>0</v>
      </c>
      <c r="V26" s="280">
        <v>0</v>
      </c>
      <c r="W26" s="281">
        <v>0</v>
      </c>
      <c r="X26" s="280">
        <v>0</v>
      </c>
      <c r="Y26" s="281">
        <v>0</v>
      </c>
      <c r="Z26" s="280">
        <v>1</v>
      </c>
      <c r="AA26" s="277"/>
    </row>
    <row r="27" spans="2:27" s="242" customFormat="1" ht="20" customHeight="1" x14ac:dyDescent="0.2">
      <c r="B27" s="227" t="s">
        <v>143</v>
      </c>
      <c r="C27" s="257">
        <v>1</v>
      </c>
      <c r="D27" s="229">
        <v>0.96153846153846156</v>
      </c>
      <c r="E27" s="257">
        <v>0</v>
      </c>
      <c r="F27" s="229">
        <v>0</v>
      </c>
      <c r="G27" s="257">
        <v>1</v>
      </c>
      <c r="H27" s="229">
        <v>5.8823529411764701</v>
      </c>
      <c r="I27" s="257">
        <v>1</v>
      </c>
      <c r="J27" s="229">
        <v>7.1428571428571423</v>
      </c>
      <c r="K27" s="259">
        <v>3</v>
      </c>
      <c r="M27" s="278" t="s">
        <v>133</v>
      </c>
      <c r="N27" s="253">
        <v>2</v>
      </c>
      <c r="O27" s="250">
        <v>22.222222222222221</v>
      </c>
      <c r="P27" s="253">
        <v>6</v>
      </c>
      <c r="Q27" s="250">
        <v>42.857142857142854</v>
      </c>
      <c r="R27" s="253">
        <v>0</v>
      </c>
      <c r="S27" s="250">
        <v>0</v>
      </c>
      <c r="T27" s="253">
        <v>0</v>
      </c>
      <c r="U27" s="250">
        <v>0</v>
      </c>
      <c r="V27" s="253">
        <v>0</v>
      </c>
      <c r="W27" s="250">
        <v>0</v>
      </c>
      <c r="X27" s="253">
        <v>0</v>
      </c>
      <c r="Y27" s="250">
        <v>0</v>
      </c>
      <c r="Z27" s="253">
        <v>8</v>
      </c>
      <c r="AA27" s="277"/>
    </row>
    <row r="28" spans="2:27" s="242" customFormat="1" ht="20" customHeight="1" x14ac:dyDescent="0.2">
      <c r="B28" s="266" t="s">
        <v>133</v>
      </c>
      <c r="C28" s="253">
        <v>0</v>
      </c>
      <c r="D28" s="250">
        <v>0</v>
      </c>
      <c r="E28" s="253">
        <v>1</v>
      </c>
      <c r="F28" s="250">
        <v>2.8571428571428572</v>
      </c>
      <c r="G28" s="253">
        <v>0</v>
      </c>
      <c r="H28" s="250">
        <v>0</v>
      </c>
      <c r="I28" s="253">
        <v>0</v>
      </c>
      <c r="J28" s="250">
        <v>0</v>
      </c>
      <c r="K28" s="259">
        <v>1</v>
      </c>
      <c r="M28" s="279" t="s">
        <v>142</v>
      </c>
      <c r="N28" s="280">
        <v>0</v>
      </c>
      <c r="O28" s="281">
        <v>0</v>
      </c>
      <c r="P28" s="280">
        <v>2</v>
      </c>
      <c r="Q28" s="281">
        <v>14.285714285714285</v>
      </c>
      <c r="R28" s="280">
        <v>0</v>
      </c>
      <c r="S28" s="281">
        <v>0</v>
      </c>
      <c r="T28" s="280">
        <v>0</v>
      </c>
      <c r="U28" s="281">
        <v>0</v>
      </c>
      <c r="V28" s="280">
        <v>0</v>
      </c>
      <c r="W28" s="281">
        <v>0</v>
      </c>
      <c r="X28" s="280">
        <v>0</v>
      </c>
      <c r="Y28" s="281">
        <v>0</v>
      </c>
      <c r="Z28" s="280">
        <v>2</v>
      </c>
      <c r="AA28" s="277"/>
    </row>
    <row r="29" spans="2:27" s="242" customFormat="1" ht="20" customHeight="1" x14ac:dyDescent="0.2">
      <c r="B29" s="227" t="s">
        <v>188</v>
      </c>
      <c r="C29" s="257">
        <v>0</v>
      </c>
      <c r="D29" s="229">
        <v>0</v>
      </c>
      <c r="E29" s="257">
        <v>1</v>
      </c>
      <c r="F29" s="229">
        <v>2.8571428571428572</v>
      </c>
      <c r="G29" s="257">
        <v>0</v>
      </c>
      <c r="H29" s="229">
        <v>0</v>
      </c>
      <c r="I29" s="257">
        <v>0</v>
      </c>
      <c r="J29" s="229">
        <v>0</v>
      </c>
      <c r="K29" s="259">
        <v>1</v>
      </c>
      <c r="M29" s="227" t="s">
        <v>188</v>
      </c>
      <c r="N29" s="280">
        <v>0</v>
      </c>
      <c r="O29" s="281">
        <v>0</v>
      </c>
      <c r="P29" s="280">
        <v>2</v>
      </c>
      <c r="Q29" s="281">
        <v>14.285714285714285</v>
      </c>
      <c r="R29" s="280">
        <v>0</v>
      </c>
      <c r="S29" s="281">
        <v>0</v>
      </c>
      <c r="T29" s="280">
        <v>0</v>
      </c>
      <c r="U29" s="281">
        <v>0</v>
      </c>
      <c r="V29" s="280">
        <v>0</v>
      </c>
      <c r="W29" s="281">
        <v>0</v>
      </c>
      <c r="X29" s="280">
        <v>0</v>
      </c>
      <c r="Y29" s="281">
        <v>0</v>
      </c>
      <c r="Z29" s="280">
        <v>2</v>
      </c>
      <c r="AA29" s="277"/>
    </row>
    <row r="30" spans="2:27" s="242" customFormat="1" ht="20" customHeight="1" x14ac:dyDescent="0.2">
      <c r="B30" s="266" t="s">
        <v>133</v>
      </c>
      <c r="C30" s="253">
        <v>11</v>
      </c>
      <c r="D30" s="250">
        <v>11.538461538461538</v>
      </c>
      <c r="E30" s="253">
        <v>10</v>
      </c>
      <c r="F30" s="250">
        <v>28.571428571428569</v>
      </c>
      <c r="G30" s="253">
        <v>0</v>
      </c>
      <c r="H30" s="250">
        <v>0</v>
      </c>
      <c r="I30" s="253">
        <v>0</v>
      </c>
      <c r="J30" s="250">
        <v>0</v>
      </c>
      <c r="K30" s="253">
        <v>21</v>
      </c>
      <c r="M30" s="279" t="s">
        <v>189</v>
      </c>
      <c r="N30" s="280">
        <v>0</v>
      </c>
      <c r="O30" s="281">
        <v>0</v>
      </c>
      <c r="P30" s="280">
        <v>1</v>
      </c>
      <c r="Q30" s="281">
        <v>7.1428571428571423</v>
      </c>
      <c r="R30" s="280">
        <v>0</v>
      </c>
      <c r="S30" s="281">
        <v>0</v>
      </c>
      <c r="T30" s="280">
        <v>0</v>
      </c>
      <c r="U30" s="281">
        <v>0</v>
      </c>
      <c r="V30" s="280">
        <v>0</v>
      </c>
      <c r="W30" s="281">
        <v>0</v>
      </c>
      <c r="X30" s="280">
        <v>0</v>
      </c>
      <c r="Y30" s="281">
        <v>0</v>
      </c>
      <c r="Z30" s="280">
        <v>1</v>
      </c>
      <c r="AA30" s="277"/>
    </row>
    <row r="31" spans="2:27" s="242" customFormat="1" ht="20" customHeight="1" x14ac:dyDescent="0.2">
      <c r="B31" s="227" t="s">
        <v>142</v>
      </c>
      <c r="C31" s="257">
        <v>1</v>
      </c>
      <c r="D31" s="229">
        <v>1.9230769230769231</v>
      </c>
      <c r="E31" s="257">
        <v>2</v>
      </c>
      <c r="F31" s="229">
        <v>5.7142857142857144</v>
      </c>
      <c r="G31" s="257">
        <v>0</v>
      </c>
      <c r="H31" s="229">
        <v>0</v>
      </c>
      <c r="I31" s="257">
        <v>0</v>
      </c>
      <c r="J31" s="229">
        <v>0</v>
      </c>
      <c r="K31" s="259">
        <v>3</v>
      </c>
      <c r="M31" s="279" t="s">
        <v>143</v>
      </c>
      <c r="N31" s="280">
        <v>2</v>
      </c>
      <c r="O31" s="281">
        <v>22.222222222222221</v>
      </c>
      <c r="P31" s="280">
        <v>1</v>
      </c>
      <c r="Q31" s="281">
        <v>7.1428571428571423</v>
      </c>
      <c r="R31" s="280">
        <v>0</v>
      </c>
      <c r="S31" s="281">
        <v>0</v>
      </c>
      <c r="T31" s="280">
        <v>0</v>
      </c>
      <c r="U31" s="281">
        <v>0</v>
      </c>
      <c r="V31" s="280">
        <v>0</v>
      </c>
      <c r="W31" s="281">
        <v>0</v>
      </c>
      <c r="X31" s="280">
        <v>0</v>
      </c>
      <c r="Y31" s="281">
        <v>0</v>
      </c>
      <c r="Z31" s="280">
        <v>3</v>
      </c>
      <c r="AA31" s="277"/>
    </row>
    <row r="32" spans="2:27" s="242" customFormat="1" ht="20" customHeight="1" x14ac:dyDescent="0.2">
      <c r="B32" s="227" t="s">
        <v>188</v>
      </c>
      <c r="C32" s="257">
        <v>2</v>
      </c>
      <c r="D32" s="229">
        <v>1.9230769230769231</v>
      </c>
      <c r="E32" s="257">
        <v>6</v>
      </c>
      <c r="F32" s="229">
        <v>17.142857142857142</v>
      </c>
      <c r="G32" s="257">
        <v>0</v>
      </c>
      <c r="H32" s="229">
        <v>0</v>
      </c>
      <c r="I32" s="257">
        <v>0</v>
      </c>
      <c r="J32" s="229">
        <v>0</v>
      </c>
      <c r="K32" s="259">
        <v>8</v>
      </c>
      <c r="M32" s="231" t="s">
        <v>3</v>
      </c>
      <c r="N32" s="282">
        <v>9</v>
      </c>
      <c r="O32" s="233">
        <v>100</v>
      </c>
      <c r="P32" s="282">
        <v>14</v>
      </c>
      <c r="Q32" s="233">
        <v>100</v>
      </c>
      <c r="R32" s="282">
        <v>21</v>
      </c>
      <c r="S32" s="233">
        <v>100</v>
      </c>
      <c r="T32" s="282">
        <v>19</v>
      </c>
      <c r="U32" s="233">
        <v>100</v>
      </c>
      <c r="V32" s="282">
        <v>10</v>
      </c>
      <c r="W32" s="233">
        <v>100</v>
      </c>
      <c r="X32" s="282">
        <v>1</v>
      </c>
      <c r="Y32" s="233">
        <v>100</v>
      </c>
      <c r="Z32" s="282">
        <v>74</v>
      </c>
      <c r="AA32" s="277"/>
    </row>
    <row r="33" spans="2:13" s="242" customFormat="1" ht="20" customHeight="1" x14ac:dyDescent="0.2">
      <c r="B33" s="227" t="s">
        <v>189</v>
      </c>
      <c r="C33" s="257">
        <v>1</v>
      </c>
      <c r="D33" s="229">
        <v>0.96153846153846156</v>
      </c>
      <c r="E33" s="257">
        <v>0</v>
      </c>
      <c r="F33" s="229">
        <v>0</v>
      </c>
      <c r="G33" s="257">
        <v>0</v>
      </c>
      <c r="H33" s="229">
        <v>0</v>
      </c>
      <c r="I33" s="257">
        <v>0</v>
      </c>
      <c r="J33" s="229">
        <v>0</v>
      </c>
      <c r="K33" s="259">
        <v>1</v>
      </c>
      <c r="M33" s="277"/>
    </row>
    <row r="34" spans="2:13" s="242" customFormat="1" ht="20" customHeight="1" x14ac:dyDescent="0.2">
      <c r="B34" s="227" t="s">
        <v>143</v>
      </c>
      <c r="C34" s="257">
        <v>7</v>
      </c>
      <c r="D34" s="229">
        <v>6.7307692307692308</v>
      </c>
      <c r="E34" s="257">
        <v>2</v>
      </c>
      <c r="F34" s="229">
        <v>5.7142857142857144</v>
      </c>
      <c r="G34" s="257">
        <v>0</v>
      </c>
      <c r="H34" s="229">
        <v>0</v>
      </c>
      <c r="I34" s="257">
        <v>0</v>
      </c>
      <c r="J34" s="229">
        <v>0</v>
      </c>
      <c r="K34" s="259">
        <v>9</v>
      </c>
      <c r="M34" s="277"/>
    </row>
    <row r="35" spans="2:13" s="242" customFormat="1" ht="20" customHeight="1" x14ac:dyDescent="0.2">
      <c r="B35" s="231" t="s">
        <v>3</v>
      </c>
      <c r="C35" s="282">
        <f>SUM(C7,C11,C16,C21,C24,C28,C30)</f>
        <v>104</v>
      </c>
      <c r="D35" s="233">
        <v>100</v>
      </c>
      <c r="E35" s="282">
        <f>SUM(E7,E11,E16,E21,E24,E28,E30)</f>
        <v>35</v>
      </c>
      <c r="F35" s="233">
        <v>100</v>
      </c>
      <c r="G35" s="282">
        <f>SUM(G7,G11,G16,G21,G24,G28,G30)</f>
        <v>17</v>
      </c>
      <c r="H35" s="233">
        <v>99.999999999999986</v>
      </c>
      <c r="I35" s="282">
        <f>SUM(I7,I11,I16,I21,I24,I28,I30)</f>
        <v>14</v>
      </c>
      <c r="J35" s="233">
        <v>100</v>
      </c>
      <c r="K35" s="282">
        <f>SUM(K7,K11,K16,K21,K24,K28,K30)</f>
        <v>170</v>
      </c>
      <c r="M35" s="277"/>
    </row>
    <row r="36" spans="2:13" s="242" customFormat="1" ht="25" customHeight="1" x14ac:dyDescent="0.2">
      <c r="B36" s="304" t="s">
        <v>75</v>
      </c>
      <c r="C36" s="304"/>
      <c r="D36" s="304"/>
      <c r="E36" s="304"/>
      <c r="F36" s="304"/>
    </row>
    <row r="226" spans="2:2" hidden="1" x14ac:dyDescent="0.2">
      <c r="B226" s="170"/>
    </row>
  </sheetData>
  <sheetProtection sheet="1" objects="1" scenarios="1"/>
  <mergeCells count="15">
    <mergeCell ref="Z5:Z6"/>
    <mergeCell ref="B1:Z1"/>
    <mergeCell ref="B36:F36"/>
    <mergeCell ref="M3:Z3"/>
    <mergeCell ref="N5:P5"/>
    <mergeCell ref="R5:V5"/>
    <mergeCell ref="X5:Y5"/>
    <mergeCell ref="B5:B6"/>
    <mergeCell ref="C5:F5"/>
    <mergeCell ref="B3:K3"/>
    <mergeCell ref="G5:J5"/>
    <mergeCell ref="K5:K6"/>
    <mergeCell ref="M5:M6"/>
    <mergeCell ref="B4:K4"/>
    <mergeCell ref="M4:Z4"/>
  </mergeCells>
  <pageMargins left="0.7" right="0.7" top="0.75" bottom="0.75" header="0.3" footer="0.3"/>
  <pageSetup paperSize="9" orientation="portrait" r:id="rId1"/>
  <ignoredErrors>
    <ignoredError sqref="P7"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D28"/>
  <sheetViews>
    <sheetView showGridLines="0" zoomScaleNormal="100" workbookViewId="0">
      <selection activeCell="A11" sqref="A11"/>
    </sheetView>
  </sheetViews>
  <sheetFormatPr baseColWidth="10" defaultColWidth="0" defaultRowHeight="15" zeroHeight="1" x14ac:dyDescent="0.2"/>
  <cols>
    <col min="1" max="1" width="5.83203125" style="32" customWidth="1"/>
    <col min="2" max="2" width="4.83203125" style="32" customWidth="1"/>
    <col min="3" max="3" width="110.83203125" style="41" customWidth="1"/>
    <col min="4" max="4" width="55.83203125" style="32" customWidth="1"/>
    <col min="5" max="16384" width="10.83203125" style="32" hidden="1"/>
  </cols>
  <sheetData>
    <row r="1" spans="1:4" s="34" customFormat="1" ht="100" customHeight="1" x14ac:dyDescent="0.35">
      <c r="A1" s="186"/>
      <c r="B1" s="186"/>
      <c r="C1" s="187" t="s">
        <v>93</v>
      </c>
      <c r="D1" s="188"/>
    </row>
    <row r="2" spans="1:4" ht="19.75" customHeight="1" x14ac:dyDescent="0.2">
      <c r="C2" s="32"/>
      <c r="D2" s="33"/>
    </row>
    <row r="3" spans="1:4" s="43" customFormat="1" ht="20" x14ac:dyDescent="0.2">
      <c r="B3" s="211" t="s">
        <v>156</v>
      </c>
      <c r="C3" s="210" t="s">
        <v>157</v>
      </c>
      <c r="D3" s="44" t="s">
        <v>97</v>
      </c>
    </row>
    <row r="4" spans="1:4" s="43" customFormat="1" ht="80" customHeight="1" x14ac:dyDescent="0.2">
      <c r="B4" s="212" t="s">
        <v>156</v>
      </c>
      <c r="C4" s="210" t="s">
        <v>230</v>
      </c>
      <c r="D4" s="44"/>
    </row>
    <row r="5" spans="1:4" s="43" customFormat="1" ht="65" customHeight="1" x14ac:dyDescent="0.2">
      <c r="B5" s="212" t="s">
        <v>156</v>
      </c>
      <c r="C5" s="210" t="s">
        <v>158</v>
      </c>
      <c r="D5" s="44"/>
    </row>
    <row r="6" spans="1:4" s="43" customFormat="1" ht="30" customHeight="1" x14ac:dyDescent="0.2">
      <c r="B6" s="211" t="s">
        <v>156</v>
      </c>
      <c r="C6" s="210" t="s">
        <v>159</v>
      </c>
    </row>
    <row r="7" spans="1:4" s="43" customFormat="1" ht="50" customHeight="1" x14ac:dyDescent="0.2">
      <c r="B7" s="212" t="s">
        <v>156</v>
      </c>
      <c r="C7" s="210" t="s">
        <v>160</v>
      </c>
    </row>
    <row r="8" spans="1:4" s="43" customFormat="1" ht="50" customHeight="1" x14ac:dyDescent="0.2">
      <c r="B8" s="212" t="s">
        <v>156</v>
      </c>
      <c r="C8" s="210" t="s">
        <v>161</v>
      </c>
    </row>
    <row r="9" spans="1:4" s="43" customFormat="1" ht="50" customHeight="1" x14ac:dyDescent="0.2">
      <c r="B9" s="212" t="s">
        <v>156</v>
      </c>
      <c r="C9" s="210" t="s">
        <v>162</v>
      </c>
    </row>
    <row r="10" spans="1:4" s="43" customFormat="1" ht="50" customHeight="1" x14ac:dyDescent="0.2">
      <c r="B10" s="212" t="s">
        <v>156</v>
      </c>
      <c r="C10" s="210" t="s">
        <v>163</v>
      </c>
    </row>
    <row r="11" spans="1:4" s="43" customFormat="1" ht="70" customHeight="1" x14ac:dyDescent="0.2">
      <c r="B11" s="212" t="s">
        <v>156</v>
      </c>
      <c r="C11" s="210" t="s">
        <v>164</v>
      </c>
    </row>
    <row r="12" spans="1:4" ht="14.25" hidden="1" customHeight="1" x14ac:dyDescent="0.2"/>
    <row r="26" spans="3:3" s="12" customFormat="1" hidden="1" x14ac:dyDescent="0.2">
      <c r="C26" s="42"/>
    </row>
    <row r="27" spans="3:3" s="12" customFormat="1" hidden="1" x14ac:dyDescent="0.2">
      <c r="C27" s="42"/>
    </row>
    <row r="28" spans="3:3" s="12" customFormat="1" hidden="1" x14ac:dyDescent="0.2">
      <c r="C28" s="42"/>
    </row>
  </sheetData>
  <sheetProtection algorithmName="SHA-512" hashValue="U0so2bg6gphTwoK90J0vWHzpHYfq5cxeMo8QN2zjse8Swmjqd/ODRWiwhPxzVN7myKR3ZLWzqKx7Zpt/a/xE2w==" saltValue="iJUqxOjIYpTFL61aUp6Geg==" spinCount="100000" sheet="1" objects="1" scenarios="1"/>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5"/>
  <dimension ref="A1:C1048562"/>
  <sheetViews>
    <sheetView showGridLines="0" zoomScaleNormal="100" workbookViewId="0">
      <selection activeCell="A1048560" sqref="A1048560"/>
    </sheetView>
  </sheetViews>
  <sheetFormatPr baseColWidth="10" defaultColWidth="0" defaultRowHeight="15" customHeight="1" zeroHeight="1" x14ac:dyDescent="0.2"/>
  <cols>
    <col min="1" max="1" width="5.83203125" style="50" customWidth="1"/>
    <col min="2" max="2" width="110.6640625" style="50" customWidth="1"/>
    <col min="3" max="3" width="55.83203125" style="50" customWidth="1"/>
    <col min="4" max="16384" width="10.83203125" style="50" hidden="1"/>
  </cols>
  <sheetData>
    <row r="1" spans="1:3" s="49" customFormat="1" ht="101" customHeight="1" x14ac:dyDescent="0.2">
      <c r="A1" s="189"/>
      <c r="B1" s="189" t="s">
        <v>100</v>
      </c>
      <c r="C1" s="190"/>
    </row>
    <row r="2" spans="1:3" ht="22" customHeight="1" x14ac:dyDescent="0.2">
      <c r="C2" s="46"/>
    </row>
    <row r="3" spans="1:3" ht="22" customHeight="1" x14ac:dyDescent="0.2">
      <c r="B3" s="53"/>
      <c r="C3" s="47" t="s">
        <v>97</v>
      </c>
    </row>
    <row r="4" spans="1:3" ht="22" customHeight="1" x14ac:dyDescent="0.2">
      <c r="B4" s="45"/>
      <c r="C4" s="48"/>
    </row>
    <row r="5" spans="1:3" ht="22" customHeight="1" x14ac:dyDescent="0.2">
      <c r="B5" s="54"/>
      <c r="C5" s="48"/>
    </row>
    <row r="6" spans="1:3" ht="22" customHeight="1" x14ac:dyDescent="0.2">
      <c r="B6" s="53"/>
    </row>
    <row r="7" spans="1:3" ht="22" customHeight="1" x14ac:dyDescent="0.2">
      <c r="B7" s="45"/>
    </row>
    <row r="8" spans="1:3" ht="22" customHeight="1" x14ac:dyDescent="0.2">
      <c r="B8" s="45"/>
    </row>
    <row r="9" spans="1:3" ht="22" customHeight="1" x14ac:dyDescent="0.2">
      <c r="B9" s="54"/>
    </row>
    <row r="10" spans="1:3" ht="22" customHeight="1" x14ac:dyDescent="0.2">
      <c r="B10" s="53"/>
    </row>
    <row r="11" spans="1:3" ht="22" customHeight="1" x14ac:dyDescent="0.2">
      <c r="B11" s="45"/>
    </row>
    <row r="12" spans="1:3" ht="22" customHeight="1" x14ac:dyDescent="0.2">
      <c r="B12" s="54"/>
    </row>
    <row r="13" spans="1:3" ht="22" customHeight="1" x14ac:dyDescent="0.2">
      <c r="B13" s="53"/>
    </row>
    <row r="14" spans="1:3" ht="22" customHeight="1" x14ac:dyDescent="0.2">
      <c r="B14" s="45"/>
    </row>
    <row r="15" spans="1:3" ht="22" customHeight="1" x14ac:dyDescent="0.2">
      <c r="B15" s="45"/>
    </row>
    <row r="16" spans="1:3" ht="22" customHeight="1" x14ac:dyDescent="0.2">
      <c r="B16" s="45"/>
    </row>
    <row r="17" spans="2:2" ht="235" customHeight="1" x14ac:dyDescent="0.2">
      <c r="B17" s="45"/>
    </row>
    <row r="18" spans="2:2" ht="243" customHeight="1" x14ac:dyDescent="0.2">
      <c r="B18" s="214"/>
    </row>
    <row r="19" spans="2:2" ht="80" hidden="1" x14ac:dyDescent="0.2">
      <c r="B19" s="214" t="s">
        <v>165</v>
      </c>
    </row>
    <row r="20" spans="2:2" hidden="1" x14ac:dyDescent="0.2">
      <c r="B20" s="52"/>
    </row>
    <row r="21" spans="2:2" hidden="1" x14ac:dyDescent="0.2">
      <c r="B21" s="52"/>
    </row>
    <row r="22" spans="2:2" hidden="1" x14ac:dyDescent="0.2">
      <c r="B22" s="52"/>
    </row>
    <row r="23" spans="2:2" hidden="1" x14ac:dyDescent="0.2">
      <c r="B23" s="52"/>
    </row>
    <row r="24" spans="2:2" hidden="1" x14ac:dyDescent="0.2">
      <c r="B24" s="52"/>
    </row>
    <row r="25" spans="2:2" hidden="1" x14ac:dyDescent="0.2">
      <c r="B25" s="52"/>
    </row>
    <row r="26" spans="2:2" hidden="1" x14ac:dyDescent="0.2"/>
    <row r="27" spans="2:2" hidden="1" x14ac:dyDescent="0.2"/>
    <row r="28" spans="2:2" s="51" customFormat="1" hidden="1" x14ac:dyDescent="0.2"/>
    <row r="29" spans="2:2" s="51" customFormat="1" hidden="1" x14ac:dyDescent="0.2"/>
    <row r="30" spans="2:2" s="51" customFormat="1" hidden="1" x14ac:dyDescent="0.2"/>
    <row r="31" spans="2:2" hidden="1" x14ac:dyDescent="0.2"/>
    <row r="32" spans="2:2" hidden="1" x14ac:dyDescent="0.2"/>
    <row r="33" hidden="1" x14ac:dyDescent="0.2"/>
    <row r="1048545" spans="2:2" ht="15" customHeight="1" x14ac:dyDescent="0.2">
      <c r="B1048545" s="213"/>
    </row>
    <row r="1048559" spans="2:2" ht="16" hidden="1" customHeight="1" x14ac:dyDescent="0.2"/>
    <row r="1048560" spans="2:2" ht="79" customHeight="1" x14ac:dyDescent="0.2"/>
    <row r="1048561" ht="201" hidden="1" customHeight="1" x14ac:dyDescent="0.2"/>
    <row r="1048562" ht="1" hidden="1" customHeight="1" x14ac:dyDescent="0.2"/>
  </sheetData>
  <sheetProtection sheet="1" objects="1" scenarios="1"/>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8"/>
  <dimension ref="A1:AC29"/>
  <sheetViews>
    <sheetView showGridLines="0" zoomScaleNormal="100" workbookViewId="0">
      <selection activeCell="A9" sqref="A9"/>
    </sheetView>
  </sheetViews>
  <sheetFormatPr baseColWidth="10" defaultColWidth="0" defaultRowHeight="15" customHeight="1" zeroHeight="1" x14ac:dyDescent="0.2"/>
  <cols>
    <col min="1" max="1" width="4.6640625" style="2" customWidth="1"/>
    <col min="2" max="2" width="6.1640625" style="2" bestFit="1" customWidth="1"/>
    <col min="3" max="3" width="6.5" style="2" bestFit="1" customWidth="1"/>
    <col min="4" max="4" width="5.5" style="2" bestFit="1" customWidth="1"/>
    <col min="5" max="5" width="5" style="2" bestFit="1" customWidth="1"/>
    <col min="6" max="6" width="6.6640625" style="2" customWidth="1"/>
    <col min="7" max="8" width="5.5" style="2" bestFit="1" customWidth="1"/>
    <col min="9" max="9" width="7" style="2" bestFit="1" customWidth="1"/>
    <col min="10" max="10" width="5.5" style="2" bestFit="1" customWidth="1"/>
    <col min="11" max="11" width="5" style="2" bestFit="1" customWidth="1"/>
    <col min="12" max="12" width="4.5" style="2" bestFit="1" customWidth="1"/>
    <col min="13" max="14" width="6.5" style="2" bestFit="1" customWidth="1"/>
    <col min="15" max="15" width="4.6640625" style="2" customWidth="1"/>
    <col min="16" max="16" width="6.1640625" style="2" bestFit="1" customWidth="1"/>
    <col min="17" max="17" width="5" style="2" bestFit="1" customWidth="1"/>
    <col min="18" max="18" width="5.5" style="2" bestFit="1" customWidth="1"/>
    <col min="19" max="19" width="5" style="2" bestFit="1" customWidth="1"/>
    <col min="20" max="20" width="6.83203125" style="2" customWidth="1"/>
    <col min="21" max="21" width="5" style="2" bestFit="1" customWidth="1"/>
    <col min="22" max="22" width="4.5" style="2" bestFit="1" customWidth="1"/>
    <col min="23" max="24" width="5.5" style="2" bestFit="1" customWidth="1"/>
    <col min="25" max="25" width="5" style="2" bestFit="1" customWidth="1"/>
    <col min="26" max="26" width="4.5" style="2" bestFit="1" customWidth="1"/>
    <col min="27" max="27" width="5.5" style="2" bestFit="1" customWidth="1"/>
    <col min="28" max="28" width="6.5" style="2" bestFit="1" customWidth="1"/>
    <col min="29" max="29" width="2.6640625" style="2" customWidth="1"/>
    <col min="30" max="16384" width="2.6640625" style="2" hidden="1"/>
  </cols>
  <sheetData>
    <row r="1" spans="1:29" s="35" customFormat="1" ht="100" customHeight="1" x14ac:dyDescent="0.2">
      <c r="A1" s="191"/>
      <c r="B1" s="284" t="s">
        <v>166</v>
      </c>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row>
    <row r="2" spans="1:29" s="13" customFormat="1" ht="19.5" customHeight="1" x14ac:dyDescent="0.2">
      <c r="B2" s="61"/>
      <c r="D2" s="62"/>
      <c r="F2" s="63"/>
      <c r="G2" s="63"/>
      <c r="H2" s="63"/>
      <c r="I2" s="63"/>
      <c r="J2" s="63"/>
      <c r="K2" s="63"/>
      <c r="L2" s="63"/>
      <c r="M2" s="63"/>
      <c r="N2" s="63"/>
      <c r="O2" s="63"/>
      <c r="P2" s="63"/>
    </row>
    <row r="3" spans="1:29" s="13" customFormat="1" ht="20" customHeight="1" x14ac:dyDescent="0.2">
      <c r="B3" s="286" t="s">
        <v>181</v>
      </c>
      <c r="C3" s="287"/>
      <c r="D3" s="287"/>
      <c r="E3" s="287"/>
      <c r="F3" s="287"/>
      <c r="G3" s="287"/>
      <c r="H3" s="287"/>
      <c r="I3" s="287"/>
      <c r="J3" s="287"/>
      <c r="K3" s="287"/>
      <c r="L3" s="287"/>
      <c r="M3" s="287"/>
      <c r="N3" s="287"/>
      <c r="O3" s="64"/>
      <c r="P3" s="286" t="s">
        <v>128</v>
      </c>
      <c r="Q3" s="287"/>
      <c r="R3" s="287"/>
      <c r="S3" s="287"/>
      <c r="T3" s="287"/>
      <c r="U3" s="287"/>
      <c r="V3" s="287"/>
      <c r="W3" s="287"/>
      <c r="X3" s="287"/>
      <c r="Y3" s="287"/>
      <c r="Z3" s="287"/>
      <c r="AA3" s="287"/>
      <c r="AB3" s="287"/>
    </row>
    <row r="4" spans="1:29" s="13" customFormat="1" ht="20" customHeight="1" x14ac:dyDescent="0.2">
      <c r="B4" s="288" t="s">
        <v>140</v>
      </c>
      <c r="C4" s="289"/>
      <c r="D4" s="289"/>
      <c r="E4" s="289"/>
      <c r="F4" s="289"/>
      <c r="G4" s="289"/>
      <c r="H4" s="289"/>
      <c r="I4" s="289"/>
      <c r="J4" s="289"/>
      <c r="K4" s="289"/>
      <c r="L4" s="289"/>
      <c r="M4" s="289"/>
      <c r="N4" s="289"/>
      <c r="O4" s="64"/>
      <c r="P4" s="288" t="s">
        <v>140</v>
      </c>
      <c r="Q4" s="289"/>
      <c r="R4" s="289"/>
      <c r="S4" s="289"/>
      <c r="T4" s="289"/>
      <c r="U4" s="289"/>
      <c r="V4" s="289"/>
      <c r="W4" s="289"/>
      <c r="X4" s="289"/>
      <c r="Y4" s="289"/>
      <c r="Z4" s="289"/>
      <c r="AA4" s="289"/>
      <c r="AB4" s="289"/>
    </row>
    <row r="5" spans="1:29" s="13" customFormat="1" ht="40" customHeight="1" x14ac:dyDescent="0.2">
      <c r="B5" s="290"/>
      <c r="C5" s="294" t="s">
        <v>0</v>
      </c>
      <c r="D5" s="294"/>
      <c r="E5" s="294" t="s">
        <v>1</v>
      </c>
      <c r="F5" s="294"/>
      <c r="G5" s="294" t="s">
        <v>103</v>
      </c>
      <c r="H5" s="294"/>
      <c r="I5" s="294" t="s">
        <v>2</v>
      </c>
      <c r="J5" s="294"/>
      <c r="K5" s="294" t="s">
        <v>89</v>
      </c>
      <c r="L5" s="294"/>
      <c r="M5" s="290" t="s">
        <v>3</v>
      </c>
      <c r="N5" s="290" t="s">
        <v>6</v>
      </c>
      <c r="O5" s="65"/>
      <c r="P5" s="292"/>
      <c r="Q5" s="294" t="s">
        <v>0</v>
      </c>
      <c r="R5" s="294"/>
      <c r="S5" s="294" t="s">
        <v>1</v>
      </c>
      <c r="T5" s="294"/>
      <c r="U5" s="294" t="s">
        <v>103</v>
      </c>
      <c r="V5" s="294"/>
      <c r="W5" s="294" t="s">
        <v>2</v>
      </c>
      <c r="X5" s="294"/>
      <c r="Y5" s="294" t="s">
        <v>89</v>
      </c>
      <c r="Z5" s="294"/>
      <c r="AA5" s="290" t="s">
        <v>3</v>
      </c>
      <c r="AB5" s="290" t="s">
        <v>6</v>
      </c>
    </row>
    <row r="6" spans="1:29" s="13" customFormat="1" ht="20" customHeight="1" x14ac:dyDescent="0.2">
      <c r="B6" s="291"/>
      <c r="C6" s="192" t="s">
        <v>5</v>
      </c>
      <c r="D6" s="192" t="s">
        <v>6</v>
      </c>
      <c r="E6" s="192" t="s">
        <v>5</v>
      </c>
      <c r="F6" s="192" t="s">
        <v>6</v>
      </c>
      <c r="G6" s="192" t="s">
        <v>5</v>
      </c>
      <c r="H6" s="192" t="s">
        <v>6</v>
      </c>
      <c r="I6" s="192" t="s">
        <v>5</v>
      </c>
      <c r="J6" s="192" t="s">
        <v>6</v>
      </c>
      <c r="K6" s="192" t="s">
        <v>5</v>
      </c>
      <c r="L6" s="192" t="s">
        <v>6</v>
      </c>
      <c r="M6" s="291"/>
      <c r="N6" s="291"/>
      <c r="O6" s="65"/>
      <c r="P6" s="293"/>
      <c r="Q6" s="192" t="s">
        <v>5</v>
      </c>
      <c r="R6" s="192" t="s">
        <v>6</v>
      </c>
      <c r="S6" s="192" t="s">
        <v>5</v>
      </c>
      <c r="T6" s="192" t="s">
        <v>6</v>
      </c>
      <c r="U6" s="192" t="s">
        <v>5</v>
      </c>
      <c r="V6" s="192" t="s">
        <v>6</v>
      </c>
      <c r="W6" s="192" t="s">
        <v>5</v>
      </c>
      <c r="X6" s="192" t="s">
        <v>6</v>
      </c>
      <c r="Y6" s="192" t="s">
        <v>5</v>
      </c>
      <c r="Z6" s="192" t="s">
        <v>6</v>
      </c>
      <c r="AA6" s="291"/>
      <c r="AB6" s="291"/>
    </row>
    <row r="7" spans="1:29" s="13" customFormat="1" ht="20" customHeight="1" x14ac:dyDescent="0.2">
      <c r="B7" s="67"/>
      <c r="C7" s="124">
        <v>16812</v>
      </c>
      <c r="D7" s="126">
        <f>(C7/$M7)*100</f>
        <v>60.219213410702778</v>
      </c>
      <c r="E7" s="124">
        <v>487</v>
      </c>
      <c r="F7" s="126">
        <f>(E7/$M7)*100</f>
        <v>1.7443942975857871</v>
      </c>
      <c r="G7" s="124">
        <v>6292</v>
      </c>
      <c r="H7" s="126">
        <f>(G7/$M7)*100</f>
        <v>22.537431048069344</v>
      </c>
      <c r="I7" s="124">
        <v>4327</v>
      </c>
      <c r="J7" s="126">
        <f>(I7/$M7)*100</f>
        <v>15.498961243642096</v>
      </c>
      <c r="K7" s="124">
        <v>0</v>
      </c>
      <c r="L7" s="126">
        <f>(K7/$M7)*100</f>
        <v>0</v>
      </c>
      <c r="M7" s="125">
        <f>SUM(C7,E7,G7,I7,K7)</f>
        <v>27918</v>
      </c>
      <c r="N7" s="123">
        <f>D7+F7+H7+J7+L7</f>
        <v>100</v>
      </c>
      <c r="O7" s="127"/>
      <c r="P7" s="132"/>
      <c r="Q7" s="124">
        <v>0</v>
      </c>
      <c r="R7" s="126">
        <f>(Q7/$AA7)*100</f>
        <v>0</v>
      </c>
      <c r="S7" s="124">
        <v>0</v>
      </c>
      <c r="T7" s="126">
        <f>(S7/$AA7)*100</f>
        <v>0</v>
      </c>
      <c r="U7" s="124">
        <v>7</v>
      </c>
      <c r="V7" s="126">
        <f>(U7/$AA7)*100</f>
        <v>0.10641532380662815</v>
      </c>
      <c r="W7" s="124">
        <v>6571</v>
      </c>
      <c r="X7" s="126">
        <f>(W7/$AA7)*100</f>
        <v>99.89358467619337</v>
      </c>
      <c r="Y7" s="124">
        <v>0</v>
      </c>
      <c r="Z7" s="126">
        <f>(Y7/$AA7)*100</f>
        <v>0</v>
      </c>
      <c r="AA7" s="128">
        <f>SUM(Q7,S7,U7,W7,Y7)</f>
        <v>6578</v>
      </c>
      <c r="AB7" s="129">
        <f>R7+T7+V7+X7+Z7</f>
        <v>100</v>
      </c>
    </row>
    <row r="8" spans="1:29" s="13" customFormat="1" ht="20" customHeight="1" x14ac:dyDescent="0.2">
      <c r="B8" s="89" t="s">
        <v>3</v>
      </c>
      <c r="C8" s="66">
        <f>SUM(C7)</f>
        <v>16812</v>
      </c>
      <c r="D8" s="130">
        <f>SUM(D7)</f>
        <v>60.219213410702778</v>
      </c>
      <c r="E8" s="66">
        <f>SUM(E7)</f>
        <v>487</v>
      </c>
      <c r="F8" s="130">
        <f t="shared" ref="F8:L8" si="0">SUM(F7)</f>
        <v>1.7443942975857871</v>
      </c>
      <c r="G8" s="66">
        <f t="shared" si="0"/>
        <v>6292</v>
      </c>
      <c r="H8" s="130">
        <f t="shared" si="0"/>
        <v>22.537431048069344</v>
      </c>
      <c r="I8" s="66">
        <f t="shared" si="0"/>
        <v>4327</v>
      </c>
      <c r="J8" s="130">
        <f t="shared" si="0"/>
        <v>15.498961243642096</v>
      </c>
      <c r="K8" s="66">
        <f t="shared" si="0"/>
        <v>0</v>
      </c>
      <c r="L8" s="130">
        <f t="shared" si="0"/>
        <v>0</v>
      </c>
      <c r="M8" s="125">
        <f>SUM(C8,E8,G8,I8,K8)</f>
        <v>27918</v>
      </c>
      <c r="N8" s="123">
        <f>D8+F8+H8+J8+L8</f>
        <v>100</v>
      </c>
      <c r="O8" s="131"/>
      <c r="P8" s="89" t="s">
        <v>3</v>
      </c>
      <c r="Q8" s="66">
        <f>SUM(Q7)</f>
        <v>0</v>
      </c>
      <c r="R8" s="130">
        <f>SUM(R7)</f>
        <v>0</v>
      </c>
      <c r="S8" s="66">
        <f>SUM(S7)</f>
        <v>0</v>
      </c>
      <c r="T8" s="130">
        <f t="shared" ref="T8:Z8" si="1">SUM(T7)</f>
        <v>0</v>
      </c>
      <c r="U8" s="66">
        <f t="shared" si="1"/>
        <v>7</v>
      </c>
      <c r="V8" s="130">
        <f t="shared" si="1"/>
        <v>0.10641532380662815</v>
      </c>
      <c r="W8" s="66">
        <f t="shared" si="1"/>
        <v>6571</v>
      </c>
      <c r="X8" s="130">
        <f t="shared" si="1"/>
        <v>99.89358467619337</v>
      </c>
      <c r="Y8" s="66">
        <f t="shared" si="1"/>
        <v>0</v>
      </c>
      <c r="Z8" s="130">
        <f t="shared" si="1"/>
        <v>0</v>
      </c>
      <c r="AA8" s="128">
        <f>SUM(Q8,S8,U8,W8,Y8)</f>
        <v>6578</v>
      </c>
      <c r="AB8" s="129">
        <f>R8+T8+V8+X8+Z8</f>
        <v>100</v>
      </c>
    </row>
    <row r="9" spans="1:29" s="59" customFormat="1" ht="20" customHeight="1" x14ac:dyDescent="0.2">
      <c r="A9" s="60"/>
      <c r="B9" s="285" t="s">
        <v>75</v>
      </c>
      <c r="C9" s="285"/>
      <c r="D9" s="285"/>
      <c r="E9" s="285"/>
      <c r="F9" s="285"/>
      <c r="G9" s="285"/>
      <c r="H9" s="285"/>
      <c r="I9" s="285"/>
      <c r="J9" s="285"/>
      <c r="K9" s="285"/>
      <c r="L9" s="285"/>
      <c r="M9" s="285"/>
      <c r="N9" s="285"/>
      <c r="O9" s="285"/>
      <c r="P9" s="285"/>
    </row>
    <row r="10" spans="1:29" ht="15" hidden="1" customHeight="1" x14ac:dyDescent="0.2">
      <c r="B10" s="13"/>
    </row>
    <row r="11" spans="1:29" ht="15" hidden="1" customHeight="1" x14ac:dyDescent="0.2">
      <c r="B11" s="13"/>
      <c r="I11" s="2" t="s">
        <v>94</v>
      </c>
    </row>
    <row r="13" spans="1:29" ht="15" hidden="1" customHeight="1" x14ac:dyDescent="0.2">
      <c r="B13" s="9"/>
      <c r="Q13" s="7"/>
    </row>
    <row r="29" ht="61.25" hidden="1" customHeight="1" x14ac:dyDescent="0.2"/>
  </sheetData>
  <sheetProtection sheet="1" objects="1" scenarios="1"/>
  <mergeCells count="22">
    <mergeCell ref="S5:T5"/>
    <mergeCell ref="E5:F5"/>
    <mergeCell ref="G5:H5"/>
    <mergeCell ref="I5:J5"/>
    <mergeCell ref="K5:L5"/>
    <mergeCell ref="Q5:R5"/>
    <mergeCell ref="B1:AC1"/>
    <mergeCell ref="B9:P9"/>
    <mergeCell ref="B3:N3"/>
    <mergeCell ref="B4:N4"/>
    <mergeCell ref="B5:B6"/>
    <mergeCell ref="P3:AB3"/>
    <mergeCell ref="P4:AB4"/>
    <mergeCell ref="P5:P6"/>
    <mergeCell ref="AA5:AA6"/>
    <mergeCell ref="AB5:AB6"/>
    <mergeCell ref="U5:V5"/>
    <mergeCell ref="M5:M6"/>
    <mergeCell ref="N5:N6"/>
    <mergeCell ref="W5:X5"/>
    <mergeCell ref="Y5:Z5"/>
    <mergeCell ref="C5:D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A1:XFB22"/>
  <sheetViews>
    <sheetView showGridLines="0" zoomScaleNormal="100" workbookViewId="0">
      <selection activeCell="A8" sqref="A8"/>
    </sheetView>
  </sheetViews>
  <sheetFormatPr baseColWidth="10" defaultColWidth="0" defaultRowHeight="15" zeroHeight="1" x14ac:dyDescent="0.2"/>
  <cols>
    <col min="1" max="1" width="4.6640625" style="4" customWidth="1"/>
    <col min="2" max="2" width="21.1640625" style="4" customWidth="1"/>
    <col min="3" max="3" width="10.33203125" style="4" customWidth="1"/>
    <col min="4" max="4" width="7.6640625" style="4" customWidth="1"/>
    <col min="5" max="5" width="9.1640625" style="4" customWidth="1"/>
    <col min="6" max="6" width="7.5" style="4" customWidth="1"/>
    <col min="7" max="7" width="7.83203125" style="4" customWidth="1"/>
    <col min="8" max="8" width="15" style="4" customWidth="1"/>
    <col min="9" max="9" width="6.6640625" style="4" bestFit="1" customWidth="1"/>
    <col min="10" max="10" width="10.33203125" style="4" customWidth="1"/>
    <col min="11" max="11" width="7.6640625" style="4" customWidth="1"/>
    <col min="12" max="12" width="9.1640625" style="4" customWidth="1"/>
    <col min="13" max="13" width="7.5" style="4" customWidth="1"/>
    <col min="14" max="14" width="7.83203125" style="4" customWidth="1"/>
    <col min="15" max="15" width="15" style="4" customWidth="1"/>
    <col min="16" max="16" width="4.5" style="4" customWidth="1"/>
    <col min="17" max="796" width="34.1640625" style="4" hidden="1"/>
    <col min="797" max="797" width="16.33203125" style="4" hidden="1"/>
    <col min="798" max="798" width="34.1640625" style="4" hidden="1"/>
    <col min="799" max="16364" width="2.83203125" style="4" hidden="1"/>
    <col min="16365" max="16365" width="22.5" style="4" hidden="1"/>
    <col min="16366" max="16366" width="15.6640625" style="4" hidden="1"/>
    <col min="16367" max="16367" width="7" style="4" hidden="1"/>
    <col min="16368" max="16368" width="47.1640625" style="4" hidden="1"/>
    <col min="16369" max="16369" width="82.5" style="4" hidden="1"/>
    <col min="16370" max="16370" width="38.83203125" style="4" hidden="1"/>
    <col min="16371" max="16371" width="52.1640625" style="4" hidden="1"/>
    <col min="16372" max="16372" width="34.1640625" style="4" hidden="1"/>
    <col min="16373" max="16373" width="22.1640625" style="4" hidden="1"/>
    <col min="16374" max="16374" width="30.1640625" style="4" hidden="1"/>
    <col min="16375" max="16375" width="34.6640625" style="4" hidden="1"/>
    <col min="16376" max="16376" width="21.5" style="4" hidden="1"/>
    <col min="16377" max="16377" width="17.83203125" style="4" hidden="1"/>
    <col min="16378" max="16378" width="14.83203125" style="4" hidden="1"/>
    <col min="16379" max="16379" width="13.5" style="4" hidden="1"/>
    <col min="16380" max="16380" width="9.33203125" style="4" hidden="1"/>
    <col min="16381" max="16381" width="13.83203125" style="4" hidden="1"/>
    <col min="16382" max="16384" width="34.1640625" style="4" hidden="1"/>
  </cols>
  <sheetData>
    <row r="1" spans="1:16" s="29" customFormat="1" ht="100" customHeight="1" x14ac:dyDescent="0.2">
      <c r="A1" s="193"/>
      <c r="B1" s="295" t="s">
        <v>167</v>
      </c>
      <c r="C1" s="295"/>
      <c r="D1" s="295"/>
      <c r="E1" s="295"/>
      <c r="F1" s="295"/>
      <c r="G1" s="295"/>
      <c r="H1" s="295"/>
      <c r="I1" s="295"/>
      <c r="J1" s="295"/>
      <c r="K1" s="295"/>
      <c r="L1" s="295"/>
      <c r="M1" s="295"/>
      <c r="N1" s="193"/>
      <c r="O1" s="193"/>
      <c r="P1" s="193"/>
    </row>
    <row r="2" spans="1:16" ht="19.5" customHeight="1" x14ac:dyDescent="0.2">
      <c r="A2" s="10"/>
      <c r="B2" s="10"/>
      <c r="C2" s="10"/>
      <c r="D2" s="10"/>
      <c r="E2" s="10"/>
      <c r="F2" s="10"/>
      <c r="G2" s="10"/>
      <c r="H2" s="10"/>
    </row>
    <row r="3" spans="1:16" s="56" customFormat="1" ht="25" customHeight="1" x14ac:dyDescent="0.2">
      <c r="A3" s="4"/>
      <c r="B3" s="297" t="s">
        <v>95</v>
      </c>
      <c r="C3" s="297" t="s">
        <v>181</v>
      </c>
      <c r="D3" s="297"/>
      <c r="E3" s="297"/>
      <c r="F3" s="297"/>
      <c r="G3" s="297"/>
      <c r="H3" s="297"/>
      <c r="J3" s="288" t="s">
        <v>182</v>
      </c>
      <c r="K3" s="289"/>
      <c r="L3" s="289"/>
      <c r="M3" s="289"/>
      <c r="N3" s="289"/>
      <c r="O3" s="299"/>
    </row>
    <row r="4" spans="1:16" s="56" customFormat="1" ht="25" customHeight="1" x14ac:dyDescent="0.2">
      <c r="A4" s="4"/>
      <c r="B4" s="297"/>
      <c r="C4" s="297" t="s">
        <v>9</v>
      </c>
      <c r="D4" s="297"/>
      <c r="E4" s="297" t="s">
        <v>8</v>
      </c>
      <c r="F4" s="297"/>
      <c r="G4" s="296" t="s">
        <v>3</v>
      </c>
      <c r="H4" s="297" t="s">
        <v>6</v>
      </c>
      <c r="J4" s="288" t="s">
        <v>9</v>
      </c>
      <c r="K4" s="299"/>
      <c r="L4" s="288" t="s">
        <v>8</v>
      </c>
      <c r="M4" s="299"/>
      <c r="N4" s="195" t="s">
        <v>3</v>
      </c>
      <c r="O4" s="194" t="s">
        <v>6</v>
      </c>
    </row>
    <row r="5" spans="1:16" s="56" customFormat="1" ht="25" customHeight="1" x14ac:dyDescent="0.2">
      <c r="A5" s="4"/>
      <c r="B5" s="297"/>
      <c r="C5" s="194" t="s">
        <v>5</v>
      </c>
      <c r="D5" s="194" t="s">
        <v>6</v>
      </c>
      <c r="E5" s="194" t="s">
        <v>5</v>
      </c>
      <c r="F5" s="194" t="s">
        <v>6</v>
      </c>
      <c r="G5" s="296"/>
      <c r="H5" s="297"/>
      <c r="J5" s="194" t="s">
        <v>5</v>
      </c>
      <c r="K5" s="194" t="s">
        <v>6</v>
      </c>
      <c r="L5" s="194" t="s">
        <v>5</v>
      </c>
      <c r="M5" s="194" t="s">
        <v>6</v>
      </c>
      <c r="N5" s="195"/>
      <c r="O5" s="194"/>
    </row>
    <row r="6" spans="1:16" s="56" customFormat="1" ht="20" customHeight="1" x14ac:dyDescent="0.2">
      <c r="A6" s="4"/>
      <c r="B6" s="67" t="s">
        <v>140</v>
      </c>
      <c r="C6" s="133">
        <v>10462</v>
      </c>
      <c r="D6" s="134">
        <f>(C6/G6)*100</f>
        <v>37.474031091052368</v>
      </c>
      <c r="E6" s="133">
        <v>17456</v>
      </c>
      <c r="F6" s="134">
        <f>(E6/G6)*100</f>
        <v>62.52596890894764</v>
      </c>
      <c r="G6" s="135">
        <f>SUM(E6,C6)</f>
        <v>27918</v>
      </c>
      <c r="H6" s="136">
        <f>F6+D6</f>
        <v>100</v>
      </c>
      <c r="J6" s="133">
        <v>2439</v>
      </c>
      <c r="K6" s="134">
        <f>(J6/N6)*100</f>
        <v>37.078139252052296</v>
      </c>
      <c r="L6" s="133">
        <v>4139</v>
      </c>
      <c r="M6" s="134">
        <f>(L6/N6)*100</f>
        <v>62.921860747947697</v>
      </c>
      <c r="N6" s="135">
        <f>SUM(L6,J6)</f>
        <v>6578</v>
      </c>
      <c r="O6" s="136">
        <f>M6+K6</f>
        <v>100</v>
      </c>
    </row>
    <row r="7" spans="1:16" s="56" customFormat="1" ht="20" customHeight="1" x14ac:dyDescent="0.2">
      <c r="A7" s="4"/>
      <c r="B7" s="90" t="s">
        <v>3</v>
      </c>
      <c r="C7" s="135">
        <f t="shared" ref="C7:H7" si="0">SUM(C6)</f>
        <v>10462</v>
      </c>
      <c r="D7" s="136">
        <f t="shared" si="0"/>
        <v>37.474031091052368</v>
      </c>
      <c r="E7" s="135">
        <f t="shared" si="0"/>
        <v>17456</v>
      </c>
      <c r="F7" s="136">
        <f t="shared" si="0"/>
        <v>62.52596890894764</v>
      </c>
      <c r="G7" s="135">
        <f t="shared" si="0"/>
        <v>27918</v>
      </c>
      <c r="H7" s="136">
        <f t="shared" si="0"/>
        <v>100</v>
      </c>
      <c r="J7" s="135">
        <f t="shared" ref="J7:O7" si="1">SUM(J6)</f>
        <v>2439</v>
      </c>
      <c r="K7" s="136">
        <f t="shared" si="1"/>
        <v>37.078139252052296</v>
      </c>
      <c r="L7" s="135">
        <f t="shared" si="1"/>
        <v>4139</v>
      </c>
      <c r="M7" s="136">
        <f t="shared" si="1"/>
        <v>62.921860747947697</v>
      </c>
      <c r="N7" s="135">
        <f t="shared" si="1"/>
        <v>6578</v>
      </c>
      <c r="O7" s="136">
        <f t="shared" si="1"/>
        <v>100</v>
      </c>
    </row>
    <row r="8" spans="1:16" s="19" customFormat="1" ht="20" customHeight="1" x14ac:dyDescent="0.2">
      <c r="B8" s="156" t="s">
        <v>75</v>
      </c>
      <c r="C8" s="20"/>
      <c r="D8" s="20"/>
      <c r="E8" s="20"/>
      <c r="F8" s="20"/>
      <c r="G8" s="20"/>
      <c r="H8" s="20"/>
    </row>
    <row r="9" spans="1:16" hidden="1" x14ac:dyDescent="0.2">
      <c r="A9" s="2"/>
    </row>
    <row r="17" spans="16368:16382" hidden="1" x14ac:dyDescent="0.2">
      <c r="XEN17" s="4" t="s">
        <v>111</v>
      </c>
    </row>
    <row r="19" spans="16368:16382" hidden="1" x14ac:dyDescent="0.2">
      <c r="XFB19" s="298"/>
    </row>
    <row r="20" spans="16368:16382" hidden="1" x14ac:dyDescent="0.2">
      <c r="XFB20" s="298"/>
    </row>
    <row r="21" spans="16368:16382" hidden="1" x14ac:dyDescent="0.2">
      <c r="XFB21" s="298"/>
    </row>
    <row r="22" spans="16368:16382" hidden="1" x14ac:dyDescent="0.2">
      <c r="XFB22" s="298"/>
    </row>
  </sheetData>
  <sheetProtection sheet="1" objects="1" scenarios="1"/>
  <sortState xmlns:xlrd2="http://schemas.microsoft.com/office/spreadsheetml/2017/richdata2" ref="B5:C6">
    <sortCondition descending="1" ref="C4:C6"/>
  </sortState>
  <mergeCells count="11">
    <mergeCell ref="B1:M1"/>
    <mergeCell ref="G4:G5"/>
    <mergeCell ref="H4:H5"/>
    <mergeCell ref="XFB19:XFB22"/>
    <mergeCell ref="C3:H3"/>
    <mergeCell ref="E4:F4"/>
    <mergeCell ref="C4:D4"/>
    <mergeCell ref="B3:B5"/>
    <mergeCell ref="J3:O3"/>
    <mergeCell ref="J4:K4"/>
    <mergeCell ref="L4:M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dimension ref="A1:S21"/>
  <sheetViews>
    <sheetView showGridLines="0" zoomScaleNormal="100" workbookViewId="0">
      <selection activeCell="A14" sqref="A14"/>
    </sheetView>
  </sheetViews>
  <sheetFormatPr baseColWidth="10" defaultColWidth="0" defaultRowHeight="15" zeroHeight="1" x14ac:dyDescent="0.2"/>
  <cols>
    <col min="1" max="1" width="4.6640625" style="2" customWidth="1"/>
    <col min="2" max="2" width="19.6640625" style="2" bestFit="1" customWidth="1"/>
    <col min="3" max="3" width="15.5" style="2" bestFit="1" customWidth="1"/>
    <col min="4" max="9" width="7.6640625" style="2" bestFit="1" customWidth="1"/>
    <col min="10" max="10" width="4.6640625" style="2" customWidth="1"/>
    <col min="11" max="11" width="19.6640625" style="2" bestFit="1" customWidth="1"/>
    <col min="12" max="12" width="15.5" style="2" bestFit="1" customWidth="1"/>
    <col min="13" max="13" width="6.6640625" style="2" bestFit="1" customWidth="1"/>
    <col min="14" max="14" width="7.6640625" style="2" bestFit="1" customWidth="1"/>
    <col min="15" max="15" width="6.6640625" style="2" bestFit="1" customWidth="1"/>
    <col min="16" max="16" width="7.6640625" style="2" bestFit="1" customWidth="1"/>
    <col min="17" max="17" width="6.6640625" style="2" bestFit="1" customWidth="1"/>
    <col min="18" max="18" width="7.6640625" style="2" bestFit="1" customWidth="1"/>
    <col min="19" max="19" width="7.1640625" style="2" customWidth="1"/>
    <col min="20" max="16384" width="7.1640625" style="2" hidden="1"/>
  </cols>
  <sheetData>
    <row r="1" spans="1:19" ht="100" customHeight="1" x14ac:dyDescent="0.2">
      <c r="A1" s="196"/>
      <c r="B1" s="303" t="s">
        <v>168</v>
      </c>
      <c r="C1" s="303"/>
      <c r="D1" s="303"/>
      <c r="E1" s="303"/>
      <c r="F1" s="303"/>
      <c r="G1" s="303"/>
      <c r="H1" s="303"/>
      <c r="I1" s="303"/>
      <c r="J1" s="303"/>
      <c r="K1" s="303"/>
      <c r="L1" s="303"/>
      <c r="M1" s="303"/>
      <c r="N1" s="303"/>
      <c r="O1" s="303"/>
      <c r="P1" s="303"/>
      <c r="Q1" s="303"/>
      <c r="R1" s="303"/>
      <c r="S1" s="303"/>
    </row>
    <row r="2" spans="1:19" s="69" customFormat="1" ht="19.5" customHeight="1" x14ac:dyDescent="0.2">
      <c r="B2" s="68"/>
      <c r="C2" s="68"/>
      <c r="D2" s="68"/>
      <c r="E2" s="68"/>
      <c r="F2" s="68"/>
      <c r="G2" s="68"/>
      <c r="H2" s="68"/>
      <c r="I2" s="68"/>
      <c r="J2" s="68"/>
      <c r="K2" s="68"/>
      <c r="L2" s="68"/>
      <c r="M2" s="68"/>
      <c r="N2" s="68"/>
    </row>
    <row r="3" spans="1:19" ht="25" customHeight="1" x14ac:dyDescent="0.2">
      <c r="B3" s="300" t="s">
        <v>181</v>
      </c>
      <c r="C3" s="301"/>
      <c r="D3" s="301"/>
      <c r="E3" s="301"/>
      <c r="F3" s="301"/>
      <c r="G3" s="301"/>
      <c r="H3" s="301"/>
      <c r="I3" s="302"/>
      <c r="J3" s="3"/>
      <c r="K3" s="300" t="s">
        <v>183</v>
      </c>
      <c r="L3" s="301"/>
      <c r="M3" s="301"/>
      <c r="N3" s="301"/>
      <c r="O3" s="301"/>
      <c r="P3" s="301"/>
      <c r="Q3" s="301"/>
      <c r="R3" s="302"/>
    </row>
    <row r="4" spans="1:19" ht="25" customHeight="1" x14ac:dyDescent="0.2">
      <c r="B4" s="300" t="s">
        <v>140</v>
      </c>
      <c r="C4" s="301"/>
      <c r="D4" s="301"/>
      <c r="E4" s="301"/>
      <c r="F4" s="301"/>
      <c r="G4" s="301"/>
      <c r="H4" s="301"/>
      <c r="I4" s="302"/>
      <c r="J4" s="3"/>
      <c r="K4" s="300" t="s">
        <v>140</v>
      </c>
      <c r="L4" s="301"/>
      <c r="M4" s="301"/>
      <c r="N4" s="301"/>
      <c r="O4" s="301"/>
      <c r="P4" s="301"/>
      <c r="Q4" s="301"/>
      <c r="R4" s="302"/>
    </row>
    <row r="5" spans="1:19" ht="25" customHeight="1" x14ac:dyDescent="0.2">
      <c r="B5" s="297" t="s">
        <v>11</v>
      </c>
      <c r="C5" s="297"/>
      <c r="D5" s="297" t="s">
        <v>10</v>
      </c>
      <c r="E5" s="297"/>
      <c r="F5" s="297"/>
      <c r="G5" s="297"/>
      <c r="H5" s="294" t="s">
        <v>3</v>
      </c>
      <c r="I5" s="297" t="s">
        <v>6</v>
      </c>
      <c r="J5" s="63"/>
      <c r="K5" s="297" t="s">
        <v>11</v>
      </c>
      <c r="L5" s="297"/>
      <c r="M5" s="297" t="s">
        <v>10</v>
      </c>
      <c r="N5" s="297"/>
      <c r="O5" s="297"/>
      <c r="P5" s="297"/>
      <c r="Q5" s="294" t="s">
        <v>3</v>
      </c>
      <c r="R5" s="297" t="s">
        <v>6</v>
      </c>
    </row>
    <row r="6" spans="1:19" ht="25" customHeight="1" x14ac:dyDescent="0.2">
      <c r="B6" s="297"/>
      <c r="C6" s="297"/>
      <c r="D6" s="288" t="s">
        <v>9</v>
      </c>
      <c r="E6" s="299"/>
      <c r="F6" s="305" t="s">
        <v>8</v>
      </c>
      <c r="G6" s="306"/>
      <c r="H6" s="294"/>
      <c r="I6" s="297"/>
      <c r="J6" s="63"/>
      <c r="K6" s="297"/>
      <c r="L6" s="297"/>
      <c r="M6" s="288" t="s">
        <v>9</v>
      </c>
      <c r="N6" s="299"/>
      <c r="O6" s="305" t="s">
        <v>8</v>
      </c>
      <c r="P6" s="306"/>
      <c r="Q6" s="294"/>
      <c r="R6" s="297"/>
    </row>
    <row r="7" spans="1:19" ht="25" customHeight="1" x14ac:dyDescent="0.2">
      <c r="B7" s="297"/>
      <c r="C7" s="297"/>
      <c r="D7" s="194" t="s">
        <v>5</v>
      </c>
      <c r="E7" s="194" t="s">
        <v>6</v>
      </c>
      <c r="F7" s="194" t="s">
        <v>5</v>
      </c>
      <c r="G7" s="194" t="s">
        <v>6</v>
      </c>
      <c r="H7" s="294"/>
      <c r="I7" s="297"/>
      <c r="J7" s="63"/>
      <c r="K7" s="297"/>
      <c r="L7" s="297"/>
      <c r="M7" s="194" t="s">
        <v>5</v>
      </c>
      <c r="N7" s="194" t="s">
        <v>6</v>
      </c>
      <c r="O7" s="194" t="s">
        <v>5</v>
      </c>
      <c r="P7" s="194" t="s">
        <v>6</v>
      </c>
      <c r="Q7" s="294"/>
      <c r="R7" s="297"/>
    </row>
    <row r="8" spans="1:19" ht="20" customHeight="1" x14ac:dyDescent="0.2">
      <c r="B8" s="67" t="s">
        <v>83</v>
      </c>
      <c r="C8" s="67" t="s">
        <v>0</v>
      </c>
      <c r="D8" s="137">
        <v>6353</v>
      </c>
      <c r="E8" s="138">
        <f t="shared" ref="E8:E13" si="0">(D8/D$13)*100</f>
        <v>60.724526859109162</v>
      </c>
      <c r="F8" s="139">
        <v>10459</v>
      </c>
      <c r="G8" s="138">
        <f t="shared" ref="G8:G13" si="1">(F8/F$13)*100</f>
        <v>59.91636113657195</v>
      </c>
      <c r="H8" s="139">
        <f t="shared" ref="H8:H13" si="2">D8+F8</f>
        <v>16812</v>
      </c>
      <c r="I8" s="138">
        <f t="shared" ref="I8:I13" si="3">(H8/H$13)*100</f>
        <v>60.219213410702778</v>
      </c>
      <c r="J8" s="63"/>
      <c r="K8" s="67" t="s">
        <v>83</v>
      </c>
      <c r="L8" s="67" t="s">
        <v>0</v>
      </c>
      <c r="M8" s="133">
        <v>0</v>
      </c>
      <c r="N8" s="142">
        <f t="shared" ref="N8:N13" si="4">(M8/M$13)*100</f>
        <v>0</v>
      </c>
      <c r="O8" s="143">
        <v>0</v>
      </c>
      <c r="P8" s="142">
        <f t="shared" ref="P8:P13" si="5">(O8/O$13)*100</f>
        <v>0</v>
      </c>
      <c r="Q8" s="143">
        <f t="shared" ref="Q8:Q13" si="6">M8+O8</f>
        <v>0</v>
      </c>
      <c r="R8" s="142">
        <f t="shared" ref="R8:R13" si="7">(Q8/Q$13)*100</f>
        <v>0</v>
      </c>
    </row>
    <row r="9" spans="1:19" ht="20" customHeight="1" x14ac:dyDescent="0.2">
      <c r="B9" s="67"/>
      <c r="C9" s="67" t="s">
        <v>1</v>
      </c>
      <c r="D9" s="137">
        <v>220</v>
      </c>
      <c r="E9" s="138">
        <f t="shared" si="0"/>
        <v>2.1028484037468935</v>
      </c>
      <c r="F9" s="139">
        <v>267</v>
      </c>
      <c r="G9" s="138">
        <f t="shared" si="1"/>
        <v>1.5295600366636113</v>
      </c>
      <c r="H9" s="139">
        <f t="shared" si="2"/>
        <v>487</v>
      </c>
      <c r="I9" s="138">
        <f t="shared" si="3"/>
        <v>1.7443942975857871</v>
      </c>
      <c r="J9" s="63"/>
      <c r="K9" s="67"/>
      <c r="L9" s="67" t="s">
        <v>1</v>
      </c>
      <c r="M9" s="133">
        <v>0</v>
      </c>
      <c r="N9" s="142">
        <f t="shared" si="4"/>
        <v>0</v>
      </c>
      <c r="O9" s="143">
        <v>0</v>
      </c>
      <c r="P9" s="142">
        <f t="shared" si="5"/>
        <v>0</v>
      </c>
      <c r="Q9" s="143">
        <f t="shared" si="6"/>
        <v>0</v>
      </c>
      <c r="R9" s="142">
        <f t="shared" si="7"/>
        <v>0</v>
      </c>
    </row>
    <row r="10" spans="1:19" ht="20" customHeight="1" x14ac:dyDescent="0.2">
      <c r="B10" s="67"/>
      <c r="C10" s="67" t="s">
        <v>103</v>
      </c>
      <c r="D10" s="137">
        <v>2351</v>
      </c>
      <c r="E10" s="138">
        <f t="shared" si="0"/>
        <v>22.471802714586119</v>
      </c>
      <c r="F10" s="139">
        <v>3941</v>
      </c>
      <c r="G10" s="138">
        <f t="shared" si="1"/>
        <v>22.576764436296976</v>
      </c>
      <c r="H10" s="139">
        <f t="shared" si="2"/>
        <v>6292</v>
      </c>
      <c r="I10" s="138">
        <f t="shared" si="3"/>
        <v>22.537431048069344</v>
      </c>
      <c r="J10" s="63"/>
      <c r="K10" s="67"/>
      <c r="L10" s="67" t="s">
        <v>103</v>
      </c>
      <c r="M10" s="133">
        <v>3</v>
      </c>
      <c r="N10" s="142">
        <f t="shared" si="4"/>
        <v>0.12300123001230012</v>
      </c>
      <c r="O10" s="143">
        <v>4</v>
      </c>
      <c r="P10" s="142">
        <f t="shared" si="5"/>
        <v>9.6641700893935728E-2</v>
      </c>
      <c r="Q10" s="143">
        <f t="shared" si="6"/>
        <v>7</v>
      </c>
      <c r="R10" s="142">
        <f t="shared" si="7"/>
        <v>0.10641532380662815</v>
      </c>
    </row>
    <row r="11" spans="1:19" ht="20" customHeight="1" x14ac:dyDescent="0.2">
      <c r="B11" s="67" t="s">
        <v>2</v>
      </c>
      <c r="C11" s="67"/>
      <c r="D11" s="137">
        <v>1538</v>
      </c>
      <c r="E11" s="138">
        <f t="shared" si="0"/>
        <v>14.700822022557828</v>
      </c>
      <c r="F11" s="139">
        <v>2789</v>
      </c>
      <c r="G11" s="138">
        <f t="shared" si="1"/>
        <v>15.977314390467463</v>
      </c>
      <c r="H11" s="139">
        <f t="shared" si="2"/>
        <v>4327</v>
      </c>
      <c r="I11" s="138">
        <f t="shared" si="3"/>
        <v>15.498961243642096</v>
      </c>
      <c r="J11" s="63"/>
      <c r="K11" s="67" t="s">
        <v>2</v>
      </c>
      <c r="L11" s="67"/>
      <c r="M11" s="133">
        <v>2436</v>
      </c>
      <c r="N11" s="142">
        <f t="shared" si="4"/>
        <v>99.876998769987708</v>
      </c>
      <c r="O11" s="143">
        <v>4135</v>
      </c>
      <c r="P11" s="142">
        <f t="shared" si="5"/>
        <v>99.90335829910606</v>
      </c>
      <c r="Q11" s="143">
        <f t="shared" si="6"/>
        <v>6571</v>
      </c>
      <c r="R11" s="142">
        <f t="shared" si="7"/>
        <v>99.89358467619337</v>
      </c>
    </row>
    <row r="12" spans="1:19" ht="20" customHeight="1" x14ac:dyDescent="0.2">
      <c r="B12" s="67" t="s">
        <v>89</v>
      </c>
      <c r="C12" s="67"/>
      <c r="D12" s="137">
        <v>0</v>
      </c>
      <c r="E12" s="138">
        <f t="shared" si="0"/>
        <v>0</v>
      </c>
      <c r="F12" s="139">
        <v>0</v>
      </c>
      <c r="G12" s="138">
        <f t="shared" si="1"/>
        <v>0</v>
      </c>
      <c r="H12" s="139">
        <f t="shared" si="2"/>
        <v>0</v>
      </c>
      <c r="I12" s="138">
        <f t="shared" si="3"/>
        <v>0</v>
      </c>
      <c r="J12" s="63"/>
      <c r="K12" s="67" t="s">
        <v>89</v>
      </c>
      <c r="L12" s="67"/>
      <c r="M12" s="133">
        <v>0</v>
      </c>
      <c r="N12" s="142">
        <f t="shared" si="4"/>
        <v>0</v>
      </c>
      <c r="O12" s="143"/>
      <c r="P12" s="142">
        <f t="shared" si="5"/>
        <v>0</v>
      </c>
      <c r="Q12" s="143">
        <f t="shared" si="6"/>
        <v>0</v>
      </c>
      <c r="R12" s="142">
        <f t="shared" si="7"/>
        <v>0</v>
      </c>
    </row>
    <row r="13" spans="1:19" ht="20" customHeight="1" x14ac:dyDescent="0.2">
      <c r="B13" s="70" t="s">
        <v>3</v>
      </c>
      <c r="C13" s="70"/>
      <c r="D13" s="78">
        <f>SUM(D8:D12)</f>
        <v>10462</v>
      </c>
      <c r="E13" s="140">
        <f t="shared" si="0"/>
        <v>100</v>
      </c>
      <c r="F13" s="78">
        <f>SUM(F8:F12)</f>
        <v>17456</v>
      </c>
      <c r="G13" s="140">
        <f t="shared" si="1"/>
        <v>100</v>
      </c>
      <c r="H13" s="141">
        <f t="shared" si="2"/>
        <v>27918</v>
      </c>
      <c r="I13" s="140">
        <f t="shared" si="3"/>
        <v>100</v>
      </c>
      <c r="J13" s="63"/>
      <c r="K13" s="70" t="s">
        <v>3</v>
      </c>
      <c r="L13" s="70"/>
      <c r="M13" s="144">
        <f>SUM(M8:M12)</f>
        <v>2439</v>
      </c>
      <c r="N13" s="117">
        <f t="shared" si="4"/>
        <v>100</v>
      </c>
      <c r="O13" s="144">
        <f>SUM(O8:O12)</f>
        <v>4139</v>
      </c>
      <c r="P13" s="117">
        <f t="shared" si="5"/>
        <v>100</v>
      </c>
      <c r="Q13" s="145">
        <f t="shared" si="6"/>
        <v>6578</v>
      </c>
      <c r="R13" s="117">
        <f t="shared" si="7"/>
        <v>100</v>
      </c>
    </row>
    <row r="14" spans="1:19" ht="25" customHeight="1" x14ac:dyDescent="0.2">
      <c r="B14" s="304" t="s">
        <v>75</v>
      </c>
      <c r="C14" s="304"/>
      <c r="D14" s="304"/>
      <c r="E14" s="304"/>
      <c r="F14" s="304"/>
      <c r="G14" s="304"/>
      <c r="H14" s="304"/>
      <c r="I14" s="304"/>
      <c r="J14" s="304"/>
    </row>
    <row r="15" spans="1:19" ht="15" hidden="1" customHeight="1" x14ac:dyDescent="0.2">
      <c r="C15" s="1"/>
      <c r="D15" s="1"/>
      <c r="E15" s="1"/>
      <c r="F15" s="6"/>
      <c r="G15" s="3"/>
      <c r="H15" s="6"/>
      <c r="I15" s="3"/>
      <c r="J15" s="3"/>
    </row>
    <row r="16" spans="1:19" ht="15" hidden="1" customHeight="1" x14ac:dyDescent="0.2">
      <c r="H16" s="7"/>
    </row>
    <row r="17" ht="15" hidden="1" customHeight="1" x14ac:dyDescent="0.2"/>
    <row r="18" ht="15" hidden="1" customHeight="1" x14ac:dyDescent="0.2"/>
    <row r="19" ht="15" hidden="1" customHeight="1" x14ac:dyDescent="0.2"/>
    <row r="20" ht="15" hidden="1" customHeight="1" x14ac:dyDescent="0.2"/>
    <row r="21" ht="15" hidden="1" customHeight="1" x14ac:dyDescent="0.2"/>
  </sheetData>
  <sheetProtection sheet="1" objects="1" scenarios="1"/>
  <mergeCells count="18">
    <mergeCell ref="B14:J14"/>
    <mergeCell ref="D6:E6"/>
    <mergeCell ref="Q5:Q7"/>
    <mergeCell ref="R5:R7"/>
    <mergeCell ref="B3:I3"/>
    <mergeCell ref="K3:R3"/>
    <mergeCell ref="I5:I7"/>
    <mergeCell ref="K5:L7"/>
    <mergeCell ref="M5:P5"/>
    <mergeCell ref="F6:G6"/>
    <mergeCell ref="M6:N6"/>
    <mergeCell ref="O6:P6"/>
    <mergeCell ref="B4:I4"/>
    <mergeCell ref="K4:R4"/>
    <mergeCell ref="B1:S1"/>
    <mergeCell ref="B5:C7"/>
    <mergeCell ref="D5:G5"/>
    <mergeCell ref="H5:H7"/>
  </mergeCells>
  <pageMargins left="0.7" right="0.7" top="0.75" bottom="0.75" header="0.3" footer="0.3"/>
  <pageSetup paperSize="9" orientation="portrait" r:id="rId1"/>
  <ignoredErrors>
    <ignoredError sqref="H8 H9:H13 E13 N13 Q8:Q13"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5"/>
  <dimension ref="A1:I36"/>
  <sheetViews>
    <sheetView showGridLines="0" zoomScaleNormal="100" workbookViewId="0">
      <selection activeCell="A36" sqref="A36"/>
    </sheetView>
  </sheetViews>
  <sheetFormatPr baseColWidth="10" defaultColWidth="0" defaultRowHeight="15" zeroHeight="1" x14ac:dyDescent="0.2"/>
  <cols>
    <col min="1" max="1" width="4.6640625" style="4" customWidth="1"/>
    <col min="2" max="2" width="40.83203125" style="4" customWidth="1"/>
    <col min="3" max="3" width="7.83203125" style="4" bestFit="1" customWidth="1"/>
    <col min="4" max="4" width="12.5" style="4" customWidth="1"/>
    <col min="5" max="5" width="4.6640625" style="4" customWidth="1"/>
    <col min="6" max="6" width="40.83203125" style="4" customWidth="1"/>
    <col min="7" max="7" width="7.83203125" style="4" bestFit="1" customWidth="1"/>
    <col min="8" max="8" width="12.5" style="4" customWidth="1"/>
    <col min="9" max="9" width="4" style="4" customWidth="1"/>
    <col min="10" max="16384" width="11.5" style="4" hidden="1"/>
  </cols>
  <sheetData>
    <row r="1" spans="1:9" ht="100" customHeight="1" x14ac:dyDescent="0.2">
      <c r="A1" s="193"/>
      <c r="B1" s="307" t="s">
        <v>169</v>
      </c>
      <c r="C1" s="307"/>
      <c r="D1" s="307"/>
      <c r="E1" s="307"/>
      <c r="F1" s="307"/>
      <c r="G1" s="307"/>
      <c r="H1" s="307"/>
      <c r="I1" s="307"/>
    </row>
    <row r="2" spans="1:9" ht="19.75" customHeight="1" x14ac:dyDescent="0.2">
      <c r="A2" s="110"/>
      <c r="B2" s="109"/>
      <c r="C2" s="109"/>
      <c r="D2" s="109"/>
      <c r="E2" s="109"/>
      <c r="F2" s="109"/>
    </row>
    <row r="3" spans="1:9" ht="50" customHeight="1" x14ac:dyDescent="0.2">
      <c r="B3" s="290" t="s">
        <v>184</v>
      </c>
      <c r="C3" s="300" t="s">
        <v>181</v>
      </c>
      <c r="D3" s="302"/>
      <c r="E3" s="64"/>
      <c r="F3" s="290" t="s">
        <v>184</v>
      </c>
      <c r="G3" s="300" t="s">
        <v>183</v>
      </c>
      <c r="H3" s="302"/>
    </row>
    <row r="4" spans="1:9" ht="25" customHeight="1" x14ac:dyDescent="0.2">
      <c r="B4" s="308"/>
      <c r="C4" s="297" t="s">
        <v>140</v>
      </c>
      <c r="D4" s="297"/>
      <c r="E4" s="71"/>
      <c r="F4" s="308"/>
      <c r="G4" s="297" t="s">
        <v>140</v>
      </c>
      <c r="H4" s="297"/>
    </row>
    <row r="5" spans="1:9" ht="25" customHeight="1" x14ac:dyDescent="0.2">
      <c r="B5" s="308"/>
      <c r="C5" s="297" t="s">
        <v>187</v>
      </c>
      <c r="D5" s="297"/>
      <c r="E5" s="71"/>
      <c r="F5" s="308"/>
      <c r="G5" s="297" t="s">
        <v>187</v>
      </c>
      <c r="H5" s="297"/>
    </row>
    <row r="6" spans="1:9" ht="25" customHeight="1" x14ac:dyDescent="0.2">
      <c r="B6" s="291"/>
      <c r="C6" s="194" t="s">
        <v>102</v>
      </c>
      <c r="D6" s="194" t="s">
        <v>6</v>
      </c>
      <c r="E6" s="71"/>
      <c r="F6" s="291"/>
      <c r="G6" s="194" t="s">
        <v>102</v>
      </c>
      <c r="H6" s="194" t="s">
        <v>6</v>
      </c>
    </row>
    <row r="7" spans="1:9" ht="20" customHeight="1" x14ac:dyDescent="0.2">
      <c r="B7" s="266" t="s">
        <v>114</v>
      </c>
      <c r="C7" s="267">
        <v>16400</v>
      </c>
      <c r="D7" s="250">
        <v>58.743462998782149</v>
      </c>
      <c r="E7" s="268"/>
      <c r="F7" s="252" t="s">
        <v>114</v>
      </c>
      <c r="G7" s="269">
        <v>3682</v>
      </c>
      <c r="H7" s="270">
        <v>55.974460322286411</v>
      </c>
    </row>
    <row r="8" spans="1:9" ht="20" customHeight="1" x14ac:dyDescent="0.2">
      <c r="B8" s="227" t="s">
        <v>188</v>
      </c>
      <c r="C8" s="228">
        <v>6749</v>
      </c>
      <c r="D8" s="229">
        <v>24.174367791389066</v>
      </c>
      <c r="E8" s="268"/>
      <c r="F8" s="219" t="s">
        <v>141</v>
      </c>
      <c r="G8" s="220">
        <v>3563</v>
      </c>
      <c r="H8" s="120">
        <v>54.165399817573736</v>
      </c>
    </row>
    <row r="9" spans="1:9" ht="20" customHeight="1" x14ac:dyDescent="0.2">
      <c r="B9" s="227" t="s">
        <v>142</v>
      </c>
      <c r="C9" s="228">
        <v>576</v>
      </c>
      <c r="D9" s="229">
        <v>2.0631850419084463</v>
      </c>
      <c r="E9" s="268"/>
      <c r="F9" s="219" t="s">
        <v>143</v>
      </c>
      <c r="G9" s="220">
        <v>119</v>
      </c>
      <c r="H9" s="120">
        <v>1.8090605047126789</v>
      </c>
    </row>
    <row r="10" spans="1:9" ht="20" customHeight="1" x14ac:dyDescent="0.2">
      <c r="B10" s="227" t="s">
        <v>143</v>
      </c>
      <c r="C10" s="228">
        <v>8784</v>
      </c>
      <c r="D10" s="229">
        <v>31.463571889103804</v>
      </c>
      <c r="E10" s="268"/>
      <c r="F10" s="252" t="s">
        <v>113</v>
      </c>
      <c r="G10" s="269">
        <v>1192</v>
      </c>
      <c r="H10" s="270">
        <v>18.121009425357251</v>
      </c>
    </row>
    <row r="11" spans="1:9" ht="20" customHeight="1" x14ac:dyDescent="0.2">
      <c r="B11" s="227" t="s">
        <v>189</v>
      </c>
      <c r="C11" s="228">
        <v>291</v>
      </c>
      <c r="D11" s="229">
        <v>1.0423382763808295</v>
      </c>
      <c r="E11" s="268"/>
      <c r="F11" s="227" t="s">
        <v>188</v>
      </c>
      <c r="G11" s="220">
        <v>124</v>
      </c>
      <c r="H11" s="120">
        <v>1.8850714502888417</v>
      </c>
    </row>
    <row r="12" spans="1:9" ht="20" customHeight="1" x14ac:dyDescent="0.2">
      <c r="B12" s="266" t="s">
        <v>113</v>
      </c>
      <c r="C12" s="267">
        <v>5232</v>
      </c>
      <c r="D12" s="250">
        <v>18.740597464001716</v>
      </c>
      <c r="E12" s="268"/>
      <c r="F12" s="219" t="s">
        <v>142</v>
      </c>
      <c r="G12" s="220">
        <v>373</v>
      </c>
      <c r="H12" s="120">
        <v>5.6704165399817574</v>
      </c>
    </row>
    <row r="13" spans="1:9" ht="20" customHeight="1" x14ac:dyDescent="0.2">
      <c r="B13" s="227" t="s">
        <v>188</v>
      </c>
      <c r="C13" s="228">
        <v>525</v>
      </c>
      <c r="D13" s="229">
        <v>1.8805071996561358</v>
      </c>
      <c r="E13" s="268"/>
      <c r="F13" s="219" t="s">
        <v>143</v>
      </c>
      <c r="G13" s="220">
        <v>676</v>
      </c>
      <c r="H13" s="120">
        <v>10.276679841897234</v>
      </c>
    </row>
    <row r="14" spans="1:9" ht="20" customHeight="1" x14ac:dyDescent="0.2">
      <c r="B14" s="227" t="s">
        <v>142</v>
      </c>
      <c r="C14" s="228">
        <v>1356</v>
      </c>
      <c r="D14" s="229">
        <v>4.857081452826133</v>
      </c>
      <c r="E14" s="268"/>
      <c r="F14" s="227" t="s">
        <v>189</v>
      </c>
      <c r="G14" s="220">
        <v>19</v>
      </c>
      <c r="H14" s="120">
        <v>0.28884159318941932</v>
      </c>
    </row>
    <row r="15" spans="1:9" ht="20" customHeight="1" x14ac:dyDescent="0.2">
      <c r="B15" s="227" t="s">
        <v>143</v>
      </c>
      <c r="C15" s="228">
        <v>2085</v>
      </c>
      <c r="D15" s="229">
        <v>7.468300021491511</v>
      </c>
      <c r="E15" s="268"/>
      <c r="F15" s="266" t="s">
        <v>190</v>
      </c>
      <c r="G15" s="269">
        <v>612</v>
      </c>
      <c r="H15" s="270">
        <v>9.3037397385223475</v>
      </c>
    </row>
    <row r="16" spans="1:9" ht="20" customHeight="1" x14ac:dyDescent="0.2">
      <c r="B16" s="227" t="s">
        <v>189</v>
      </c>
      <c r="C16" s="228">
        <v>1266</v>
      </c>
      <c r="D16" s="229">
        <v>4.5347087900279384</v>
      </c>
      <c r="E16" s="268"/>
      <c r="F16" s="227" t="s">
        <v>188</v>
      </c>
      <c r="G16" s="220">
        <v>376</v>
      </c>
      <c r="H16" s="120">
        <v>5.7160231073274552</v>
      </c>
    </row>
    <row r="17" spans="2:8" ht="20" customHeight="1" x14ac:dyDescent="0.2">
      <c r="B17" s="266" t="s">
        <v>190</v>
      </c>
      <c r="C17" s="267">
        <v>2250</v>
      </c>
      <c r="D17" s="250">
        <v>8.0593165699548681</v>
      </c>
      <c r="E17" s="268"/>
      <c r="F17" s="219" t="s">
        <v>142</v>
      </c>
      <c r="G17" s="220">
        <v>142</v>
      </c>
      <c r="H17" s="120">
        <v>2.1587108543630285</v>
      </c>
    </row>
    <row r="18" spans="2:8" ht="20" customHeight="1" x14ac:dyDescent="0.2">
      <c r="B18" s="227" t="s">
        <v>188</v>
      </c>
      <c r="C18" s="228">
        <v>1594</v>
      </c>
      <c r="D18" s="229">
        <v>5.7095780500035813</v>
      </c>
      <c r="E18" s="268"/>
      <c r="F18" s="219" t="s">
        <v>143</v>
      </c>
      <c r="G18" s="220">
        <v>94</v>
      </c>
      <c r="H18" s="120">
        <v>1.4290057768318638</v>
      </c>
    </row>
    <row r="19" spans="2:8" ht="20" customHeight="1" x14ac:dyDescent="0.2">
      <c r="B19" s="227" t="s">
        <v>142</v>
      </c>
      <c r="C19" s="228">
        <v>444</v>
      </c>
      <c r="D19" s="229">
        <v>1.5903718031377605</v>
      </c>
      <c r="E19" s="268"/>
      <c r="F19" s="252" t="s">
        <v>133</v>
      </c>
      <c r="G19" s="269">
        <v>568</v>
      </c>
      <c r="H19" s="270">
        <v>8.6348434174521138</v>
      </c>
    </row>
    <row r="20" spans="2:8" ht="20" customHeight="1" x14ac:dyDescent="0.2">
      <c r="B20" s="227" t="s">
        <v>143</v>
      </c>
      <c r="C20" s="228">
        <v>212</v>
      </c>
      <c r="D20" s="229">
        <v>0.7593667168135253</v>
      </c>
      <c r="E20" s="268"/>
      <c r="F20" s="227" t="s">
        <v>188</v>
      </c>
      <c r="G20" s="220">
        <v>181</v>
      </c>
      <c r="H20" s="120">
        <v>2.7515962298570997</v>
      </c>
    </row>
    <row r="21" spans="2:8" ht="20" customHeight="1" x14ac:dyDescent="0.2">
      <c r="B21" s="266" t="s">
        <v>112</v>
      </c>
      <c r="C21" s="267">
        <v>2237</v>
      </c>
      <c r="D21" s="250">
        <v>8.0127516297729056</v>
      </c>
      <c r="E21" s="268"/>
      <c r="F21" s="219" t="s">
        <v>142</v>
      </c>
      <c r="G21" s="220">
        <v>146</v>
      </c>
      <c r="H21" s="120">
        <v>2.219519610823959</v>
      </c>
    </row>
    <row r="22" spans="2:8" ht="20" customHeight="1" x14ac:dyDescent="0.2">
      <c r="B22" s="227" t="s">
        <v>188</v>
      </c>
      <c r="C22" s="228">
        <v>1759</v>
      </c>
      <c r="D22" s="229">
        <v>6.3005945984669394</v>
      </c>
      <c r="E22" s="268"/>
      <c r="F22" s="219" t="s">
        <v>143</v>
      </c>
      <c r="G22" s="220">
        <v>186</v>
      </c>
      <c r="H22" s="120">
        <v>2.8276071754332626</v>
      </c>
    </row>
    <row r="23" spans="2:8" ht="20" customHeight="1" x14ac:dyDescent="0.2">
      <c r="B23" s="227" t="s">
        <v>142</v>
      </c>
      <c r="C23" s="228">
        <v>390</v>
      </c>
      <c r="D23" s="229">
        <v>1.3969482054588438</v>
      </c>
      <c r="E23" s="268"/>
      <c r="F23" s="227" t="s">
        <v>189</v>
      </c>
      <c r="G23" s="220">
        <v>55</v>
      </c>
      <c r="H23" s="120">
        <v>0.83612040133779264</v>
      </c>
    </row>
    <row r="24" spans="2:8" ht="20" customHeight="1" x14ac:dyDescent="0.2">
      <c r="B24" s="227" t="s">
        <v>143</v>
      </c>
      <c r="C24" s="228">
        <v>88</v>
      </c>
      <c r="D24" s="229">
        <v>0.31520882584712373</v>
      </c>
      <c r="E24" s="268"/>
      <c r="F24" s="248" t="s">
        <v>231</v>
      </c>
      <c r="G24" s="269">
        <v>395</v>
      </c>
      <c r="H24" s="270">
        <v>6.0048647005168743</v>
      </c>
    </row>
    <row r="25" spans="2:8" ht="20" customHeight="1" x14ac:dyDescent="0.2">
      <c r="B25" s="266" t="s">
        <v>132</v>
      </c>
      <c r="C25" s="267">
        <v>1150</v>
      </c>
      <c r="D25" s="250">
        <v>4.1192062468658213</v>
      </c>
      <c r="E25" s="268"/>
      <c r="F25" s="227" t="s">
        <v>188</v>
      </c>
      <c r="G25" s="220">
        <v>255</v>
      </c>
      <c r="H25" s="120">
        <v>3.8765582243843113</v>
      </c>
    </row>
    <row r="26" spans="2:8" ht="20" customHeight="1" x14ac:dyDescent="0.2">
      <c r="B26" s="227" t="s">
        <v>188</v>
      </c>
      <c r="C26" s="228">
        <v>382</v>
      </c>
      <c r="D26" s="229">
        <v>1.3682928576545599</v>
      </c>
      <c r="E26" s="268"/>
      <c r="F26" s="219" t="s">
        <v>143</v>
      </c>
      <c r="G26" s="220">
        <v>140</v>
      </c>
      <c r="H26" s="120">
        <v>2.128306476132563</v>
      </c>
    </row>
    <row r="27" spans="2:8" ht="20" customHeight="1" x14ac:dyDescent="0.2">
      <c r="B27" s="227" t="s">
        <v>142</v>
      </c>
      <c r="C27" s="228">
        <v>225</v>
      </c>
      <c r="D27" s="229">
        <v>0.80593165699548686</v>
      </c>
      <c r="E27" s="268"/>
      <c r="F27" s="252" t="s">
        <v>191</v>
      </c>
      <c r="G27" s="269">
        <v>127</v>
      </c>
      <c r="H27" s="270">
        <v>1.9306780176345393</v>
      </c>
    </row>
    <row r="28" spans="2:8" ht="20" customHeight="1" x14ac:dyDescent="0.2">
      <c r="B28" s="227" t="s">
        <v>143</v>
      </c>
      <c r="C28" s="228">
        <v>485</v>
      </c>
      <c r="D28" s="229">
        <v>1.7372304606347158</v>
      </c>
      <c r="E28" s="268"/>
      <c r="F28" s="219" t="s">
        <v>143</v>
      </c>
      <c r="G28" s="220">
        <v>127</v>
      </c>
      <c r="H28" s="120">
        <v>1.9306780176345393</v>
      </c>
    </row>
    <row r="29" spans="2:8" ht="20" customHeight="1" x14ac:dyDescent="0.2">
      <c r="B29" s="227" t="s">
        <v>189</v>
      </c>
      <c r="C29" s="228">
        <v>58</v>
      </c>
      <c r="D29" s="229">
        <v>0.2077512715810588</v>
      </c>
      <c r="E29" s="268"/>
      <c r="F29" s="252" t="s">
        <v>133</v>
      </c>
      <c r="G29" s="269">
        <v>2</v>
      </c>
      <c r="H29" s="270">
        <v>3.0404378230465188E-2</v>
      </c>
    </row>
    <row r="30" spans="2:8" ht="20" customHeight="1" x14ac:dyDescent="0.2">
      <c r="B30" s="248" t="s">
        <v>231</v>
      </c>
      <c r="C30" s="267">
        <v>622</v>
      </c>
      <c r="D30" s="250">
        <v>2.2279532917830793</v>
      </c>
      <c r="E30" s="268"/>
      <c r="F30" s="219" t="s">
        <v>143</v>
      </c>
      <c r="G30" s="220">
        <v>2</v>
      </c>
      <c r="H30" s="120">
        <v>3.0404378230465188E-2</v>
      </c>
    </row>
    <row r="31" spans="2:8" ht="20" customHeight="1" x14ac:dyDescent="0.2">
      <c r="B31" s="227" t="s">
        <v>188</v>
      </c>
      <c r="C31" s="228">
        <v>407</v>
      </c>
      <c r="D31" s="229">
        <v>1.4578408195429473</v>
      </c>
      <c r="E31" s="268"/>
      <c r="F31" s="223" t="s">
        <v>3</v>
      </c>
      <c r="G31" s="224">
        <v>6578</v>
      </c>
      <c r="H31" s="246">
        <v>100.00000000000001</v>
      </c>
    </row>
    <row r="32" spans="2:8" ht="20" customHeight="1" x14ac:dyDescent="0.2">
      <c r="B32" s="227" t="s">
        <v>143</v>
      </c>
      <c r="C32" s="228">
        <v>215</v>
      </c>
      <c r="D32" s="229">
        <v>0.7701124722401318</v>
      </c>
      <c r="E32" s="268"/>
      <c r="F32" s="271"/>
      <c r="G32" s="272"/>
      <c r="H32" s="273"/>
    </row>
    <row r="33" spans="2:9" ht="20" customHeight="1" x14ac:dyDescent="0.2">
      <c r="B33" s="266" t="s">
        <v>133</v>
      </c>
      <c r="C33" s="267">
        <v>27</v>
      </c>
      <c r="D33" s="250">
        <v>9.6711798839458421E-2</v>
      </c>
      <c r="E33" s="268"/>
      <c r="F33" s="271"/>
      <c r="G33" s="272"/>
      <c r="H33" s="273"/>
    </row>
    <row r="34" spans="2:9" ht="20" customHeight="1" x14ac:dyDescent="0.2">
      <c r="B34" s="227" t="s">
        <v>188</v>
      </c>
      <c r="C34" s="228">
        <v>27</v>
      </c>
      <c r="D34" s="229">
        <v>9.6711798839458421E-2</v>
      </c>
      <c r="E34" s="268"/>
      <c r="F34" s="271"/>
      <c r="G34" s="272"/>
      <c r="H34" s="273"/>
    </row>
    <row r="35" spans="2:9" ht="20" customHeight="1" x14ac:dyDescent="0.2">
      <c r="B35" s="231" t="s">
        <v>3</v>
      </c>
      <c r="C35" s="232">
        <v>27918</v>
      </c>
      <c r="D35" s="233">
        <v>100.00000000000001</v>
      </c>
      <c r="E35" s="268"/>
      <c r="F35" s="271"/>
      <c r="G35" s="272"/>
      <c r="H35" s="273"/>
    </row>
    <row r="36" spans="2:9" ht="25" customHeight="1" x14ac:dyDescent="0.2">
      <c r="B36" s="172" t="s">
        <v>75</v>
      </c>
      <c r="C36" s="172"/>
      <c r="D36" s="172"/>
      <c r="E36" s="172"/>
      <c r="I36" s="172"/>
    </row>
  </sheetData>
  <sheetProtection sheet="1" objects="1" scenarios="1"/>
  <sortState xmlns:xlrd2="http://schemas.microsoft.com/office/spreadsheetml/2017/richdata2" ref="F47:H55">
    <sortCondition descending="1" ref="G47:G55"/>
  </sortState>
  <mergeCells count="9">
    <mergeCell ref="B1:I1"/>
    <mergeCell ref="F3:F6"/>
    <mergeCell ref="C4:D4"/>
    <mergeCell ref="C5:D5"/>
    <mergeCell ref="G4:H4"/>
    <mergeCell ref="G5:H5"/>
    <mergeCell ref="C3:D3"/>
    <mergeCell ref="G3:H3"/>
    <mergeCell ref="B3:B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20">
    <pageSetUpPr fitToPage="1"/>
  </sheetPr>
  <dimension ref="A1:I36"/>
  <sheetViews>
    <sheetView showGridLines="0" zoomScaleNormal="100" workbookViewId="0">
      <selection activeCell="F17" sqref="F17"/>
    </sheetView>
  </sheetViews>
  <sheetFormatPr baseColWidth="10" defaultColWidth="0" defaultRowHeight="15" zeroHeight="1" x14ac:dyDescent="0.2"/>
  <cols>
    <col min="1" max="1" width="4.6640625" style="4" customWidth="1"/>
    <col min="2" max="2" width="38.1640625" style="4" bestFit="1" customWidth="1"/>
    <col min="3" max="3" width="18.33203125" style="4" customWidth="1"/>
    <col min="4" max="4" width="13.5" style="4" customWidth="1"/>
    <col min="5" max="5" width="4.6640625" style="4" customWidth="1"/>
    <col min="6" max="6" width="38.1640625" style="4" customWidth="1"/>
    <col min="7" max="7" width="18.33203125" style="4" customWidth="1"/>
    <col min="8" max="8" width="13.5" style="4" customWidth="1"/>
    <col min="9" max="9" width="6.1640625" style="4" customWidth="1"/>
    <col min="10" max="16384" width="11.5" style="4" hidden="1"/>
  </cols>
  <sheetData>
    <row r="1" spans="1:9" ht="100" customHeight="1" x14ac:dyDescent="0.2">
      <c r="A1" s="193"/>
      <c r="B1" s="295" t="s">
        <v>170</v>
      </c>
      <c r="C1" s="295"/>
      <c r="D1" s="295"/>
      <c r="E1" s="295"/>
      <c r="F1" s="295"/>
      <c r="G1" s="295"/>
      <c r="H1" s="295"/>
      <c r="I1" s="295"/>
    </row>
    <row r="2" spans="1:9" ht="19.75" customHeight="1" x14ac:dyDescent="0.2">
      <c r="A2" s="110"/>
      <c r="B2" s="109"/>
      <c r="C2" s="109"/>
      <c r="D2" s="109"/>
      <c r="E2" s="109"/>
    </row>
    <row r="3" spans="1:9" ht="50" customHeight="1" x14ac:dyDescent="0.2">
      <c r="B3" s="297" t="s">
        <v>184</v>
      </c>
      <c r="C3" s="309" t="s">
        <v>181</v>
      </c>
      <c r="D3" s="310"/>
      <c r="E3" s="103"/>
      <c r="F3" s="297" t="s">
        <v>184</v>
      </c>
      <c r="G3" s="309" t="s">
        <v>183</v>
      </c>
      <c r="H3" s="310"/>
    </row>
    <row r="4" spans="1:9" ht="20" customHeight="1" x14ac:dyDescent="0.2">
      <c r="B4" s="297"/>
      <c r="C4" s="297" t="s">
        <v>140</v>
      </c>
      <c r="D4" s="297"/>
      <c r="F4" s="297"/>
      <c r="G4" s="297" t="s">
        <v>140</v>
      </c>
      <c r="H4" s="297"/>
    </row>
    <row r="5" spans="1:9" ht="20" customHeight="1" x14ac:dyDescent="0.2">
      <c r="B5" s="297"/>
      <c r="C5" s="297" t="s">
        <v>117</v>
      </c>
      <c r="D5" s="297"/>
      <c r="F5" s="297"/>
      <c r="G5" s="297" t="s">
        <v>117</v>
      </c>
      <c r="H5" s="297"/>
    </row>
    <row r="6" spans="1:9" ht="20" customHeight="1" x14ac:dyDescent="0.2">
      <c r="B6" s="297"/>
      <c r="C6" s="194" t="s">
        <v>102</v>
      </c>
      <c r="D6" s="194" t="s">
        <v>6</v>
      </c>
      <c r="F6" s="297"/>
      <c r="G6" s="194" t="s">
        <v>102</v>
      </c>
      <c r="H6" s="194" t="s">
        <v>6</v>
      </c>
    </row>
    <row r="7" spans="1:9" ht="20" customHeight="1" x14ac:dyDescent="0.2">
      <c r="B7" s="248" t="s">
        <v>112</v>
      </c>
      <c r="C7" s="249">
        <v>10</v>
      </c>
      <c r="D7" s="250">
        <v>5.8479532163742682</v>
      </c>
      <c r="E7" s="251"/>
      <c r="F7" s="252" t="s">
        <v>191</v>
      </c>
      <c r="G7" s="253">
        <v>2</v>
      </c>
      <c r="H7" s="250">
        <v>2.7027027027027026</v>
      </c>
    </row>
    <row r="8" spans="1:9" ht="20" customHeight="1" x14ac:dyDescent="0.2">
      <c r="B8" s="254" t="s">
        <v>142</v>
      </c>
      <c r="C8" s="255">
        <v>1</v>
      </c>
      <c r="D8" s="229">
        <v>0.58479532163742687</v>
      </c>
      <c r="E8" s="251"/>
      <c r="F8" s="256" t="s">
        <v>143</v>
      </c>
      <c r="G8" s="257">
        <v>2</v>
      </c>
      <c r="H8" s="229">
        <v>2.7027027027027026</v>
      </c>
    </row>
    <row r="9" spans="1:9" ht="20" customHeight="1" x14ac:dyDescent="0.2">
      <c r="B9" s="227" t="s">
        <v>188</v>
      </c>
      <c r="C9" s="255">
        <v>8</v>
      </c>
      <c r="D9" s="229">
        <v>4.6783625730994149</v>
      </c>
      <c r="E9" s="251"/>
      <c r="F9" s="252" t="s">
        <v>114</v>
      </c>
      <c r="G9" s="253">
        <v>12</v>
      </c>
      <c r="H9" s="250">
        <v>16.216216216216218</v>
      </c>
    </row>
    <row r="10" spans="1:9" ht="20" customHeight="1" x14ac:dyDescent="0.2">
      <c r="B10" s="254" t="s">
        <v>143</v>
      </c>
      <c r="C10" s="255">
        <v>1</v>
      </c>
      <c r="D10" s="229">
        <v>0.58479532163742687</v>
      </c>
      <c r="E10" s="251"/>
      <c r="F10" s="227" t="s">
        <v>188</v>
      </c>
      <c r="G10" s="257">
        <v>10</v>
      </c>
      <c r="H10" s="229">
        <v>13.513513513513514</v>
      </c>
    </row>
    <row r="11" spans="1:9" ht="20" customHeight="1" x14ac:dyDescent="0.2">
      <c r="B11" s="248" t="s">
        <v>114</v>
      </c>
      <c r="C11" s="249">
        <v>63</v>
      </c>
      <c r="D11" s="250">
        <v>36.84210526315789</v>
      </c>
      <c r="E11" s="251"/>
      <c r="F11" s="256" t="s">
        <v>143</v>
      </c>
      <c r="G11" s="257">
        <v>2</v>
      </c>
      <c r="H11" s="229">
        <v>2.7027027027027026</v>
      </c>
    </row>
    <row r="12" spans="1:9" ht="20" customHeight="1" x14ac:dyDescent="0.2">
      <c r="B12" s="254" t="s">
        <v>142</v>
      </c>
      <c r="C12" s="255">
        <v>5</v>
      </c>
      <c r="D12" s="229">
        <v>2.9239766081871341</v>
      </c>
      <c r="E12" s="251"/>
      <c r="F12" s="252" t="s">
        <v>113</v>
      </c>
      <c r="G12" s="253">
        <v>29</v>
      </c>
      <c r="H12" s="250">
        <v>39.189189189189186</v>
      </c>
    </row>
    <row r="13" spans="1:9" ht="20" customHeight="1" x14ac:dyDescent="0.2">
      <c r="B13" s="227" t="s">
        <v>188</v>
      </c>
      <c r="C13" s="255">
        <v>24</v>
      </c>
      <c r="D13" s="229">
        <v>14.035087719298245</v>
      </c>
      <c r="E13" s="251"/>
      <c r="F13" s="256" t="s">
        <v>142</v>
      </c>
      <c r="G13" s="257">
        <v>9</v>
      </c>
      <c r="H13" s="229">
        <v>12.162162162162163</v>
      </c>
    </row>
    <row r="14" spans="1:9" ht="20" customHeight="1" x14ac:dyDescent="0.2">
      <c r="B14" s="227" t="s">
        <v>189</v>
      </c>
      <c r="C14" s="255">
        <v>1</v>
      </c>
      <c r="D14" s="229">
        <v>0.58479532163742687</v>
      </c>
      <c r="E14" s="251"/>
      <c r="F14" s="256" t="s">
        <v>141</v>
      </c>
      <c r="G14" s="257">
        <v>1</v>
      </c>
      <c r="H14" s="229">
        <v>1.3513513513513513</v>
      </c>
    </row>
    <row r="15" spans="1:9" ht="20" customHeight="1" x14ac:dyDescent="0.2">
      <c r="B15" s="254" t="s">
        <v>143</v>
      </c>
      <c r="C15" s="255">
        <v>33</v>
      </c>
      <c r="D15" s="229">
        <v>19.298245614035086</v>
      </c>
      <c r="E15" s="251"/>
      <c r="F15" s="227" t="s">
        <v>189</v>
      </c>
      <c r="G15" s="257">
        <v>1</v>
      </c>
      <c r="H15" s="229">
        <v>1.3513513513513513</v>
      </c>
    </row>
    <row r="16" spans="1:9" ht="20" customHeight="1" x14ac:dyDescent="0.2">
      <c r="B16" s="248" t="s">
        <v>113</v>
      </c>
      <c r="C16" s="249">
        <v>46</v>
      </c>
      <c r="D16" s="250">
        <v>26.900584795321635</v>
      </c>
      <c r="E16" s="251"/>
      <c r="F16" s="256" t="s">
        <v>143</v>
      </c>
      <c r="G16" s="257">
        <v>18</v>
      </c>
      <c r="H16" s="229">
        <v>24.324324324324326</v>
      </c>
    </row>
    <row r="17" spans="2:8" ht="20" customHeight="1" x14ac:dyDescent="0.2">
      <c r="B17" s="254" t="s">
        <v>142</v>
      </c>
      <c r="C17" s="255">
        <v>4</v>
      </c>
      <c r="D17" s="229">
        <v>2.3391812865497075</v>
      </c>
      <c r="E17" s="251"/>
      <c r="F17" s="248" t="s">
        <v>231</v>
      </c>
      <c r="G17" s="253">
        <v>8</v>
      </c>
      <c r="H17" s="250">
        <v>10.810810810810811</v>
      </c>
    </row>
    <row r="18" spans="2:8" ht="20" customHeight="1" x14ac:dyDescent="0.2">
      <c r="B18" s="227" t="s">
        <v>188</v>
      </c>
      <c r="C18" s="255">
        <v>3</v>
      </c>
      <c r="D18" s="229">
        <v>1.7543859649122806</v>
      </c>
      <c r="E18" s="251"/>
      <c r="F18" s="227" t="s">
        <v>188</v>
      </c>
      <c r="G18" s="257">
        <v>5</v>
      </c>
      <c r="H18" s="229">
        <v>6.756756756756757</v>
      </c>
    </row>
    <row r="19" spans="2:8" ht="20" customHeight="1" x14ac:dyDescent="0.2">
      <c r="B19" s="227" t="s">
        <v>189</v>
      </c>
      <c r="C19" s="255">
        <v>15</v>
      </c>
      <c r="D19" s="229">
        <v>8.7719298245614024</v>
      </c>
      <c r="E19" s="251"/>
      <c r="F19" s="256" t="s">
        <v>143</v>
      </c>
      <c r="G19" s="257">
        <v>3</v>
      </c>
      <c r="H19" s="229">
        <v>4.0540540540540544</v>
      </c>
    </row>
    <row r="20" spans="2:8" ht="20" customHeight="1" x14ac:dyDescent="0.2">
      <c r="B20" s="254" t="s">
        <v>143</v>
      </c>
      <c r="C20" s="255">
        <v>24</v>
      </c>
      <c r="D20" s="229">
        <v>14.035087719298245</v>
      </c>
      <c r="E20" s="251"/>
      <c r="F20" s="266" t="s">
        <v>190</v>
      </c>
      <c r="G20" s="253">
        <v>14</v>
      </c>
      <c r="H20" s="250">
        <v>18.918918918918919</v>
      </c>
    </row>
    <row r="21" spans="2:8" ht="20" customHeight="1" x14ac:dyDescent="0.2">
      <c r="B21" s="248" t="s">
        <v>231</v>
      </c>
      <c r="C21" s="249">
        <v>8</v>
      </c>
      <c r="D21" s="250">
        <v>4.6783625730994149</v>
      </c>
      <c r="E21" s="251"/>
      <c r="F21" s="256" t="s">
        <v>142</v>
      </c>
      <c r="G21" s="257">
        <v>4</v>
      </c>
      <c r="H21" s="229">
        <v>5.4054054054054053</v>
      </c>
    </row>
    <row r="22" spans="2:8" ht="20" customHeight="1" x14ac:dyDescent="0.2">
      <c r="B22" s="227" t="s">
        <v>188</v>
      </c>
      <c r="C22" s="255">
        <v>5</v>
      </c>
      <c r="D22" s="229">
        <v>2.9239766081871341</v>
      </c>
      <c r="E22" s="251"/>
      <c r="F22" s="227" t="s">
        <v>188</v>
      </c>
      <c r="G22" s="257">
        <v>8</v>
      </c>
      <c r="H22" s="229">
        <v>10.810810810810811</v>
      </c>
    </row>
    <row r="23" spans="2:8" ht="20" customHeight="1" x14ac:dyDescent="0.2">
      <c r="B23" s="254" t="s">
        <v>143</v>
      </c>
      <c r="C23" s="255">
        <v>3</v>
      </c>
      <c r="D23" s="229">
        <v>1.7543859649122806</v>
      </c>
      <c r="E23" s="251"/>
      <c r="F23" s="256" t="s">
        <v>143</v>
      </c>
      <c r="G23" s="257">
        <v>2</v>
      </c>
      <c r="H23" s="229">
        <v>2.7027027027027026</v>
      </c>
    </row>
    <row r="24" spans="2:8" ht="20" customHeight="1" x14ac:dyDescent="0.2">
      <c r="B24" s="266" t="s">
        <v>190</v>
      </c>
      <c r="C24" s="249">
        <v>21</v>
      </c>
      <c r="D24" s="250">
        <v>12.280701754385964</v>
      </c>
      <c r="E24" s="251"/>
      <c r="F24" s="252" t="s">
        <v>133</v>
      </c>
      <c r="G24" s="253">
        <v>1</v>
      </c>
      <c r="H24" s="250">
        <v>1.3513513513513513</v>
      </c>
    </row>
    <row r="25" spans="2:8" ht="20" customHeight="1" x14ac:dyDescent="0.2">
      <c r="B25" s="254" t="s">
        <v>142</v>
      </c>
      <c r="C25" s="255">
        <v>6</v>
      </c>
      <c r="D25" s="229">
        <v>3.5087719298245612</v>
      </c>
      <c r="E25" s="251"/>
      <c r="F25" s="256" t="s">
        <v>143</v>
      </c>
      <c r="G25" s="257">
        <v>1</v>
      </c>
      <c r="H25" s="229">
        <v>1.3513513513513513</v>
      </c>
    </row>
    <row r="26" spans="2:8" ht="20" customHeight="1" x14ac:dyDescent="0.2">
      <c r="B26" s="227" t="s">
        <v>188</v>
      </c>
      <c r="C26" s="255">
        <v>12</v>
      </c>
      <c r="D26" s="229">
        <v>7.0175438596491224</v>
      </c>
      <c r="E26" s="251"/>
      <c r="F26" s="252" t="s">
        <v>133</v>
      </c>
      <c r="G26" s="253">
        <v>8</v>
      </c>
      <c r="H26" s="250">
        <v>10.810810810810811</v>
      </c>
    </row>
    <row r="27" spans="2:8" ht="20" customHeight="1" x14ac:dyDescent="0.2">
      <c r="B27" s="254" t="s">
        <v>143</v>
      </c>
      <c r="C27" s="255">
        <v>3</v>
      </c>
      <c r="D27" s="229">
        <v>1.7543859649122806</v>
      </c>
      <c r="E27" s="251"/>
      <c r="F27" s="256" t="s">
        <v>142</v>
      </c>
      <c r="G27" s="257">
        <v>2</v>
      </c>
      <c r="H27" s="229">
        <v>2.7027027027027026</v>
      </c>
    </row>
    <row r="28" spans="2:8" ht="20" customHeight="1" x14ac:dyDescent="0.2">
      <c r="B28" s="248" t="s">
        <v>133</v>
      </c>
      <c r="C28" s="249">
        <v>1</v>
      </c>
      <c r="D28" s="250">
        <v>0.58479532163742687</v>
      </c>
      <c r="E28" s="251"/>
      <c r="F28" s="227" t="s">
        <v>188</v>
      </c>
      <c r="G28" s="257">
        <v>2</v>
      </c>
      <c r="H28" s="229">
        <v>2.7027027027027026</v>
      </c>
    </row>
    <row r="29" spans="2:8" ht="20" customHeight="1" x14ac:dyDescent="0.2">
      <c r="B29" s="227" t="s">
        <v>188</v>
      </c>
      <c r="C29" s="255">
        <v>1</v>
      </c>
      <c r="D29" s="229">
        <v>0.58479532163742687</v>
      </c>
      <c r="E29" s="251"/>
      <c r="F29" s="227" t="s">
        <v>189</v>
      </c>
      <c r="G29" s="257">
        <v>1</v>
      </c>
      <c r="H29" s="229">
        <v>1.3513513513513513</v>
      </c>
    </row>
    <row r="30" spans="2:8" ht="20" customHeight="1" x14ac:dyDescent="0.2">
      <c r="B30" s="248" t="s">
        <v>133</v>
      </c>
      <c r="C30" s="249">
        <v>21</v>
      </c>
      <c r="D30" s="250">
        <v>12.865497076023392</v>
      </c>
      <c r="E30" s="251"/>
      <c r="F30" s="256" t="s">
        <v>143</v>
      </c>
      <c r="G30" s="257">
        <v>3</v>
      </c>
      <c r="H30" s="229">
        <v>4.0540540540540544</v>
      </c>
    </row>
    <row r="31" spans="2:8" ht="20" customHeight="1" x14ac:dyDescent="0.2">
      <c r="B31" s="254" t="s">
        <v>142</v>
      </c>
      <c r="C31" s="255">
        <v>4</v>
      </c>
      <c r="D31" s="229">
        <v>2.3391812865497075</v>
      </c>
      <c r="E31" s="251"/>
      <c r="F31" s="258" t="s">
        <v>3</v>
      </c>
      <c r="G31" s="259">
        <v>74</v>
      </c>
      <c r="H31" s="260">
        <v>100</v>
      </c>
    </row>
    <row r="32" spans="2:8" ht="20" customHeight="1" x14ac:dyDescent="0.2">
      <c r="B32" s="227" t="s">
        <v>188</v>
      </c>
      <c r="C32" s="255">
        <v>7</v>
      </c>
      <c r="D32" s="229">
        <v>4.6783625730994149</v>
      </c>
      <c r="E32" s="251"/>
      <c r="F32" s="261"/>
      <c r="G32" s="262"/>
      <c r="H32" s="263"/>
    </row>
    <row r="33" spans="2:8" ht="20" customHeight="1" x14ac:dyDescent="0.2">
      <c r="B33" s="227" t="s">
        <v>189</v>
      </c>
      <c r="C33" s="255">
        <v>1</v>
      </c>
      <c r="D33" s="229">
        <v>0.58479532163742687</v>
      </c>
      <c r="E33" s="251"/>
      <c r="F33" s="261"/>
      <c r="G33" s="262"/>
      <c r="H33" s="263"/>
    </row>
    <row r="34" spans="2:8" ht="20" customHeight="1" x14ac:dyDescent="0.2">
      <c r="B34" s="254" t="s">
        <v>143</v>
      </c>
      <c r="C34" s="255">
        <v>9</v>
      </c>
      <c r="D34" s="229">
        <v>5.2631578947368416</v>
      </c>
      <c r="E34" s="251"/>
      <c r="F34" s="261"/>
      <c r="G34" s="262"/>
      <c r="H34" s="263"/>
    </row>
    <row r="35" spans="2:8" ht="20" customHeight="1" x14ac:dyDescent="0.2">
      <c r="B35" s="264" t="s">
        <v>3</v>
      </c>
      <c r="C35" s="265">
        <v>170</v>
      </c>
      <c r="D35" s="233">
        <v>99.999999999999986</v>
      </c>
      <c r="E35" s="251"/>
      <c r="F35" s="261"/>
      <c r="G35" s="262"/>
      <c r="H35" s="263"/>
    </row>
    <row r="36" spans="2:8" x14ac:dyDescent="0.2">
      <c r="B36" s="205" t="s">
        <v>75</v>
      </c>
      <c r="C36" s="205"/>
      <c r="D36" s="205"/>
      <c r="E36" s="205"/>
      <c r="F36" s="251"/>
      <c r="G36" s="251"/>
      <c r="H36" s="251"/>
    </row>
  </sheetData>
  <sheetProtection sheet="1" objects="1" scenarios="1"/>
  <sortState xmlns:xlrd2="http://schemas.microsoft.com/office/spreadsheetml/2017/richdata2" ref="F32:H34">
    <sortCondition descending="1" ref="G32:G34"/>
  </sortState>
  <mergeCells count="9">
    <mergeCell ref="B1:I1"/>
    <mergeCell ref="C4:D4"/>
    <mergeCell ref="C5:D5"/>
    <mergeCell ref="G4:H4"/>
    <mergeCell ref="G5:H5"/>
    <mergeCell ref="G3:H3"/>
    <mergeCell ref="C3:D3"/>
    <mergeCell ref="B3:B6"/>
    <mergeCell ref="F3:F6"/>
  </mergeCells>
  <pageMargins left="0.7" right="0.7" top="0.75" bottom="0.75" header="0.3" footer="0.3"/>
  <pageSetup scale="78" fitToHeight="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21</vt:i4>
      </vt:variant>
    </vt:vector>
  </HeadingPairs>
  <TitlesOfParts>
    <vt:vector size="21" baseType="lpstr">
      <vt:lpstr>Portada</vt:lpstr>
      <vt:lpstr>Índice</vt:lpstr>
      <vt:lpstr>Notas metodológicas</vt:lpstr>
      <vt:lpstr>Créditos</vt:lpstr>
      <vt:lpstr>C1</vt:lpstr>
      <vt:lpstr>C2</vt:lpstr>
      <vt:lpstr>C3</vt:lpstr>
      <vt:lpstr>C4</vt:lpstr>
      <vt:lpstr>C5</vt:lpstr>
      <vt:lpstr>C6</vt:lpstr>
      <vt:lpstr>C7</vt:lpstr>
      <vt:lpstr>C8</vt:lpstr>
      <vt:lpstr>C9</vt:lpstr>
      <vt:lpstr>C10</vt:lpstr>
      <vt:lpstr>C11</vt:lpstr>
      <vt:lpstr>C12</vt:lpstr>
      <vt:lpstr>C13</vt:lpstr>
      <vt:lpstr>C14</vt:lpstr>
      <vt:lpstr>C15</vt:lpstr>
      <vt:lpstr>C16</vt:lpstr>
      <vt:lpstr>C17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Estadístico de Capacitación</dc:title>
  <dc:creator>Jorge Salvador Zappino; Dante Sabatto; INAP - Instituto Nacional de la Administración Pública</dc:creator>
  <cp:keywords>Capacitación; propuesta formativa; Administración Pública Nacional; Estadística; INAP</cp:keywords>
  <dc:description>El IEC y su contenido se brindan bajo la licencia Creative Commons (CC) 2.5 Argentina: Reconocimiento-NoComercial-SinObraDerivada (BY-NC-ND): No se_x000d_
permite un uso comercial de la obra original ni la generación de obras derivadas.</dc:description>
  <cp:lastModifiedBy/>
  <dcterms:created xsi:type="dcterms:W3CDTF">2006-09-16T00:00:00Z</dcterms:created>
  <dcterms:modified xsi:type="dcterms:W3CDTF">2022-07-04T18:49:01Z</dcterms:modified>
</cp:coreProperties>
</file>