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filterPrivacy="1" codeName="ThisWorkbook" defaultThemeVersion="124226"/>
  <xr:revisionPtr revIDLastSave="0" documentId="8_{B90F19E3-ADB0-E34A-BA98-EFE4CF5C5081}" xr6:coauthVersionLast="47" xr6:coauthVersionMax="47" xr10:uidLastSave="{00000000-0000-0000-0000-000000000000}"/>
  <workbookProtection workbookAlgorithmName="SHA-512" workbookHashValue="4457eQHK0lULcuw63OpAp2tXj+Ajapy6JCYcE5n69ownjN5OjQ973aatikbmy9BRiWVOAq0PBZ6sOadtqaf3ww==" workbookSaltValue="v2ZpUCqZ5x96MCKPA0qCQg==" workbookSpinCount="100000" lockStructure="1"/>
  <bookViews>
    <workbookView xWindow="860" yWindow="500" windowWidth="36480" windowHeight="20760" tabRatio="802" xr2:uid="{00000000-000D-0000-FFFF-FFFF00000000}"/>
  </bookViews>
  <sheets>
    <sheet name="Portada" sheetId="40" r:id="rId1"/>
    <sheet name="Índice" sheetId="2" r:id="rId2"/>
    <sheet name="Notas metodológicas" sheetId="39" r:id="rId3"/>
    <sheet name="Créditos" sheetId="42" r:id="rId4"/>
    <sheet name="C1" sheetId="45" r:id="rId5"/>
    <sheet name="C2" sheetId="6" r:id="rId6"/>
    <sheet name="C3" sheetId="8" r:id="rId7"/>
    <sheet name="C4" sheetId="4" r:id="rId8"/>
    <sheet name="C5" sheetId="43" r:id="rId9"/>
    <sheet name="C6" sheetId="48" r:id="rId10"/>
    <sheet name="C7" sheetId="9" r:id="rId11"/>
    <sheet name="C8" sheetId="10" r:id="rId12"/>
    <sheet name="C9" sheetId="11" r:id="rId13"/>
    <sheet name="C10" sheetId="12" r:id="rId14"/>
    <sheet name="C11" sheetId="13" r:id="rId15"/>
    <sheet name="C12" sheetId="14" r:id="rId16"/>
    <sheet name="C13" sheetId="15" r:id="rId17"/>
    <sheet name="C14" sheetId="44" r:id="rId18"/>
    <sheet name="C15" sheetId="18" r:id="rId19"/>
    <sheet name="C16" sheetId="21" r:id="rId20"/>
    <sheet name="C17" sheetId="46" r:id="rId21"/>
  </sheets>
  <definedNames>
    <definedName name="_xlnm._FilterDatabase" localSheetId="5" hidden="1">'C2'!#REF!</definedName>
    <definedName name="A" localSheetId="20">'C3'!#REF!</definedName>
    <definedName name="A" localSheetId="9">'C3'!#REF!</definedName>
    <definedName name="A">'C3'!#REF!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7" i="2" l="1"/>
  <c r="D9" i="2" l="1"/>
  <c r="C16" i="18" l="1"/>
  <c r="T8" i="45" l="1"/>
  <c r="R8" i="45"/>
  <c r="B10" i="2" l="1"/>
  <c r="D10" i="2"/>
  <c r="D8" i="2"/>
  <c r="D6" i="2"/>
  <c r="D5" i="2"/>
  <c r="D4" i="2"/>
  <c r="D3" i="2"/>
  <c r="B12" i="2"/>
  <c r="B9" i="2"/>
  <c r="B8" i="2"/>
  <c r="B11" i="2"/>
  <c r="B7" i="2"/>
  <c r="B6" i="2"/>
  <c r="B5" i="2"/>
  <c r="G14" i="48" l="1"/>
  <c r="C14" i="48"/>
  <c r="D13" i="48" s="1"/>
  <c r="H12" i="48" l="1"/>
  <c r="H11" i="48"/>
  <c r="H10" i="48"/>
  <c r="H13" i="48"/>
  <c r="H8" i="48"/>
  <c r="H9" i="48"/>
  <c r="H7" i="48"/>
  <c r="D7" i="48"/>
  <c r="D11" i="48"/>
  <c r="D10" i="48"/>
  <c r="D8" i="48"/>
  <c r="D12" i="48"/>
  <c r="D9" i="48"/>
  <c r="H14" i="48" l="1"/>
  <c r="D14" i="48"/>
  <c r="AA7" i="45" l="1"/>
  <c r="M7" i="45"/>
  <c r="G10" i="15" l="1"/>
  <c r="H9" i="15" s="1"/>
  <c r="H8" i="15" l="1"/>
  <c r="H7" i="15"/>
  <c r="O14" i="44" l="1"/>
  <c r="O13" i="44"/>
  <c r="O12" i="44"/>
  <c r="O11" i="44"/>
  <c r="O10" i="44"/>
  <c r="O9" i="44"/>
  <c r="O8" i="44"/>
  <c r="G14" i="44"/>
  <c r="G13" i="44"/>
  <c r="G12" i="44"/>
  <c r="G11" i="44"/>
  <c r="G10" i="44"/>
  <c r="G9" i="44"/>
  <c r="G8" i="44"/>
  <c r="F16" i="18" l="1"/>
  <c r="O15" i="44" l="1"/>
  <c r="K15" i="44"/>
  <c r="L13" i="44" s="1"/>
  <c r="M15" i="44"/>
  <c r="N13" i="44" s="1"/>
  <c r="G15" i="44"/>
  <c r="C15" i="44"/>
  <c r="D14" i="44" s="1"/>
  <c r="E15" i="44"/>
  <c r="F14" i="44" s="1"/>
  <c r="K18" i="13"/>
  <c r="M18" i="13"/>
  <c r="O17" i="13"/>
  <c r="O16" i="13"/>
  <c r="O15" i="13"/>
  <c r="O14" i="13"/>
  <c r="O13" i="13"/>
  <c r="O12" i="13"/>
  <c r="O11" i="13"/>
  <c r="O10" i="13"/>
  <c r="O9" i="13"/>
  <c r="O8" i="13"/>
  <c r="P12" i="44" l="1"/>
  <c r="P9" i="44"/>
  <c r="P8" i="44"/>
  <c r="P13" i="44"/>
  <c r="P11" i="44"/>
  <c r="P10" i="44"/>
  <c r="L11" i="44"/>
  <c r="L14" i="44"/>
  <c r="L10" i="44"/>
  <c r="L8" i="44"/>
  <c r="L12" i="44"/>
  <c r="L9" i="44"/>
  <c r="N11" i="44"/>
  <c r="N14" i="44"/>
  <c r="N8" i="44"/>
  <c r="N12" i="44"/>
  <c r="N10" i="44"/>
  <c r="N9" i="44"/>
  <c r="H14" i="44"/>
  <c r="H11" i="44"/>
  <c r="H12" i="44"/>
  <c r="H9" i="44"/>
  <c r="H13" i="44"/>
  <c r="H8" i="44"/>
  <c r="H10" i="44"/>
  <c r="D8" i="44"/>
  <c r="D9" i="44"/>
  <c r="D10" i="44"/>
  <c r="D11" i="44"/>
  <c r="D12" i="44"/>
  <c r="F8" i="44"/>
  <c r="F9" i="44"/>
  <c r="F12" i="44"/>
  <c r="D13" i="44"/>
  <c r="F13" i="44"/>
  <c r="F10" i="44"/>
  <c r="F11" i="44"/>
  <c r="O18" i="13"/>
  <c r="P15" i="44" l="1"/>
  <c r="F15" i="44"/>
  <c r="N15" i="44"/>
  <c r="L15" i="44"/>
  <c r="H15" i="44"/>
  <c r="D15" i="44"/>
  <c r="C18" i="13"/>
  <c r="E18" i="13"/>
  <c r="G17" i="13"/>
  <c r="G16" i="13"/>
  <c r="G15" i="13"/>
  <c r="G14" i="13"/>
  <c r="G13" i="13"/>
  <c r="G12" i="13"/>
  <c r="G11" i="13"/>
  <c r="G10" i="13"/>
  <c r="G9" i="13"/>
  <c r="G8" i="13"/>
  <c r="G10" i="12"/>
  <c r="G12" i="12" l="1"/>
  <c r="H9" i="12"/>
  <c r="H8" i="12"/>
  <c r="H7" i="12"/>
  <c r="F17" i="13"/>
  <c r="N17" i="13"/>
  <c r="N13" i="13"/>
  <c r="N9" i="13"/>
  <c r="N14" i="13"/>
  <c r="N10" i="13"/>
  <c r="N15" i="13"/>
  <c r="N11" i="13"/>
  <c r="N16" i="13"/>
  <c r="N12" i="13"/>
  <c r="N8" i="13"/>
  <c r="L14" i="13"/>
  <c r="L10" i="13"/>
  <c r="L15" i="13"/>
  <c r="L11" i="13"/>
  <c r="L16" i="13"/>
  <c r="L12" i="13"/>
  <c r="L8" i="13"/>
  <c r="L17" i="13"/>
  <c r="L13" i="13"/>
  <c r="L9" i="13"/>
  <c r="D17" i="13"/>
  <c r="D13" i="13"/>
  <c r="D9" i="13"/>
  <c r="D16" i="13"/>
  <c r="D12" i="13"/>
  <c r="D8" i="13"/>
  <c r="D15" i="13"/>
  <c r="D11" i="13"/>
  <c r="D14" i="13"/>
  <c r="D10" i="13"/>
  <c r="G18" i="13"/>
  <c r="F10" i="13"/>
  <c r="F14" i="13"/>
  <c r="F11" i="13"/>
  <c r="F15" i="13"/>
  <c r="F8" i="13"/>
  <c r="F12" i="13"/>
  <c r="F16" i="13"/>
  <c r="F9" i="13"/>
  <c r="F13" i="13"/>
  <c r="H13" i="11"/>
  <c r="H10" i="12" l="1"/>
  <c r="H15" i="11"/>
  <c r="I11" i="11"/>
  <c r="I10" i="11"/>
  <c r="I9" i="11"/>
  <c r="I12" i="11"/>
  <c r="I8" i="11"/>
  <c r="I7" i="11"/>
  <c r="H14" i="13"/>
  <c r="P10" i="13"/>
  <c r="P17" i="13"/>
  <c r="P11" i="13"/>
  <c r="P14" i="13"/>
  <c r="P8" i="13"/>
  <c r="P15" i="13"/>
  <c r="P9" i="13"/>
  <c r="P12" i="13"/>
  <c r="P13" i="13"/>
  <c r="P16" i="13"/>
  <c r="H9" i="13"/>
  <c r="H15" i="13"/>
  <c r="H13" i="13"/>
  <c r="H16" i="13"/>
  <c r="H8" i="13"/>
  <c r="H11" i="13"/>
  <c r="H10" i="13"/>
  <c r="H17" i="13"/>
  <c r="H12" i="13"/>
  <c r="G11" i="10"/>
  <c r="G13" i="10" s="1"/>
  <c r="O13" i="8"/>
  <c r="P12" i="8" s="1"/>
  <c r="M13" i="8"/>
  <c r="N13" i="8" s="1"/>
  <c r="Q12" i="8"/>
  <c r="Q11" i="8"/>
  <c r="Q10" i="8"/>
  <c r="Q9" i="8"/>
  <c r="Q8" i="8"/>
  <c r="I13" i="11" l="1"/>
  <c r="N9" i="8"/>
  <c r="H7" i="10"/>
  <c r="H10" i="10"/>
  <c r="H8" i="10"/>
  <c r="H11" i="10"/>
  <c r="H9" i="10"/>
  <c r="Q13" i="8"/>
  <c r="R13" i="8" s="1"/>
  <c r="P13" i="8"/>
  <c r="N8" i="8"/>
  <c r="N10" i="8"/>
  <c r="N11" i="8"/>
  <c r="N12" i="8"/>
  <c r="P8" i="8"/>
  <c r="P9" i="8"/>
  <c r="P10" i="8"/>
  <c r="P11" i="8"/>
  <c r="J7" i="6"/>
  <c r="L7" i="6"/>
  <c r="N6" i="6"/>
  <c r="N7" i="6" s="1"/>
  <c r="L7" i="45"/>
  <c r="R12" i="8" l="1"/>
  <c r="R8" i="8"/>
  <c r="R9" i="8"/>
  <c r="R11" i="8"/>
  <c r="R10" i="8"/>
  <c r="K6" i="6"/>
  <c r="K7" i="6" s="1"/>
  <c r="M6" i="6"/>
  <c r="M7" i="6" s="1"/>
  <c r="Y8" i="45"/>
  <c r="W8" i="45"/>
  <c r="U8" i="45"/>
  <c r="S8" i="45"/>
  <c r="Q8" i="45"/>
  <c r="K8" i="45"/>
  <c r="I8" i="45"/>
  <c r="G8" i="45"/>
  <c r="E8" i="45"/>
  <c r="C8" i="45"/>
  <c r="V7" i="45"/>
  <c r="V8" i="45" s="1"/>
  <c r="AA8" i="45" l="1"/>
  <c r="M8" i="45"/>
  <c r="O6" i="6"/>
  <c r="O7" i="6" s="1"/>
  <c r="Z7" i="45"/>
  <c r="Z8" i="45" s="1"/>
  <c r="X7" i="45"/>
  <c r="X8" i="45" s="1"/>
  <c r="AB8" i="45" l="1"/>
  <c r="AB7" i="45"/>
  <c r="C7" i="6"/>
  <c r="E7" i="6"/>
  <c r="H12" i="8" l="1"/>
  <c r="D13" i="8" l="1"/>
  <c r="E12" i="8" s="1"/>
  <c r="F13" i="8"/>
  <c r="G12" i="8" s="1"/>
  <c r="C10" i="15" l="1"/>
  <c r="C10" i="12"/>
  <c r="C13" i="11"/>
  <c r="C11" i="10"/>
  <c r="C13" i="10" s="1"/>
  <c r="D7" i="15" l="1"/>
  <c r="D8" i="12"/>
  <c r="D13" i="11"/>
  <c r="D9" i="12"/>
  <c r="D10" i="12"/>
  <c r="C12" i="12"/>
  <c r="D7" i="12"/>
  <c r="D11" i="11"/>
  <c r="D10" i="11"/>
  <c r="D7" i="11"/>
  <c r="D8" i="11"/>
  <c r="D12" i="11"/>
  <c r="C15" i="11"/>
  <c r="D9" i="11"/>
  <c r="D10" i="10"/>
  <c r="D11" i="10"/>
  <c r="D9" i="10"/>
  <c r="D7" i="10"/>
  <c r="D8" i="10"/>
  <c r="H10" i="15" l="1"/>
  <c r="D8" i="15"/>
  <c r="D9" i="15"/>
  <c r="D10" i="15" l="1"/>
  <c r="G6" i="6" l="1"/>
  <c r="F6" i="6" l="1"/>
  <c r="F7" i="6" s="1"/>
  <c r="G7" i="6"/>
  <c r="D6" i="6"/>
  <c r="H6" i="6" l="1"/>
  <c r="H7" i="6" s="1"/>
  <c r="D7" i="6"/>
  <c r="G11" i="8"/>
  <c r="E11" i="8"/>
  <c r="H11" i="8"/>
  <c r="H10" i="8"/>
  <c r="H9" i="8"/>
  <c r="H8" i="8"/>
  <c r="G10" i="8" l="1"/>
  <c r="G8" i="8"/>
  <c r="G13" i="8"/>
  <c r="G9" i="8"/>
  <c r="E13" i="8"/>
  <c r="E9" i="8"/>
  <c r="E8" i="8"/>
  <c r="E10" i="8"/>
  <c r="H13" i="8"/>
  <c r="I12" i="8" s="1"/>
  <c r="I11" i="8" l="1"/>
  <c r="I10" i="8"/>
  <c r="I9" i="8"/>
  <c r="I13" i="8"/>
  <c r="I8" i="8"/>
  <c r="L8" i="45" l="1"/>
  <c r="H7" i="45"/>
  <c r="H8" i="45" s="1"/>
  <c r="J7" i="45" l="1"/>
  <c r="J8" i="45" s="1"/>
  <c r="D7" i="45"/>
  <c r="F7" i="45"/>
  <c r="F8" i="45" s="1"/>
  <c r="N7" i="45" l="1"/>
  <c r="D8" i="45"/>
  <c r="N8" i="45" s="1"/>
</calcChain>
</file>

<file path=xl/sharedStrings.xml><?xml version="1.0" encoding="utf-8"?>
<sst xmlns="http://schemas.openxmlformats.org/spreadsheetml/2006/main" count="894" uniqueCount="261">
  <si>
    <t>Aprobados</t>
  </si>
  <si>
    <t>Desaprobados</t>
  </si>
  <si>
    <t>Cursando</t>
  </si>
  <si>
    <t>Total</t>
  </si>
  <si>
    <t>S/D</t>
  </si>
  <si>
    <t>Cant.</t>
  </si>
  <si>
    <t>%</t>
  </si>
  <si>
    <t>F</t>
  </si>
  <si>
    <t>M</t>
  </si>
  <si>
    <t>Género</t>
  </si>
  <si>
    <t>Condición</t>
  </si>
  <si>
    <t>Escalafón</t>
  </si>
  <si>
    <t>General</t>
  </si>
  <si>
    <t>Profesional</t>
  </si>
  <si>
    <t>Especializado</t>
  </si>
  <si>
    <t>Agrupamiento</t>
  </si>
  <si>
    <t>Nivel</t>
  </si>
  <si>
    <t>No corresponde</t>
  </si>
  <si>
    <t>Nivel D</t>
  </si>
  <si>
    <t>Nivel C</t>
  </si>
  <si>
    <t>Nivel E</t>
  </si>
  <si>
    <t>Nivel B</t>
  </si>
  <si>
    <t>Nivel A</t>
  </si>
  <si>
    <t>Nivel F</t>
  </si>
  <si>
    <t>Tramo</t>
  </si>
  <si>
    <t>Avanzado</t>
  </si>
  <si>
    <t>Intermedio</t>
  </si>
  <si>
    <t>Posgrado Incompleto</t>
  </si>
  <si>
    <t>Jurisdicción</t>
  </si>
  <si>
    <t>* Menos de 100 inscriptos</t>
  </si>
  <si>
    <t>Modalidad</t>
  </si>
  <si>
    <t>16 a 25 años</t>
  </si>
  <si>
    <t>26 a 35 años</t>
  </si>
  <si>
    <t>36 a 45 años</t>
  </si>
  <si>
    <t>46 a 55 años</t>
  </si>
  <si>
    <t>56 a 65 años</t>
  </si>
  <si>
    <t>66 a 75 años</t>
  </si>
  <si>
    <t>Fuente: Elaboración propia con base en Sistema de Acreditación INAP (SAI)</t>
  </si>
  <si>
    <t>Capacitación externa</t>
  </si>
  <si>
    <t>Con curso finalizado</t>
  </si>
  <si>
    <t>Subtotal</t>
  </si>
  <si>
    <t>Con vacante asignada</t>
  </si>
  <si>
    <t>N/C</t>
  </si>
  <si>
    <t>Notas metodológicas</t>
  </si>
  <si>
    <t xml:space="preserve">     </t>
  </si>
  <si>
    <t>Período</t>
  </si>
  <si>
    <t>Índice</t>
  </si>
  <si>
    <t xml:space="preserve"> </t>
  </si>
  <si>
    <t>Presencial</t>
  </si>
  <si>
    <t>Créditos</t>
  </si>
  <si>
    <t>Cantidad de cursos</t>
  </si>
  <si>
    <t>Cantidad</t>
  </si>
  <si>
    <t>Superior universitario completo</t>
  </si>
  <si>
    <t>Superior no universitario completo</t>
  </si>
  <si>
    <t>Posgrado completo</t>
  </si>
  <si>
    <t>Superior no universitario incompleto</t>
  </si>
  <si>
    <t>Nivel de estudios</t>
  </si>
  <si>
    <t>Campus virtual</t>
  </si>
  <si>
    <t>Rango etario</t>
  </si>
  <si>
    <t>Al 31 de agosto 2020, el 61 % de los inscriptos pertenecen al género femenino, mientras que el 39 % restante pertenece al género masculino.</t>
  </si>
  <si>
    <t xml:space="preserve"> %</t>
  </si>
  <si>
    <t>% sobre el total del nivel en el SINEP</t>
  </si>
  <si>
    <t>Secundario</t>
  </si>
  <si>
    <t>Superior universitario incompleto</t>
  </si>
  <si>
    <t>Primario</t>
  </si>
  <si>
    <t>Ciclo Básico</t>
  </si>
  <si>
    <t>Rango de duración</t>
  </si>
  <si>
    <t>Prolongado</t>
  </si>
  <si>
    <t>De larga duración</t>
  </si>
  <si>
    <t>Total general</t>
  </si>
  <si>
    <t>•</t>
  </si>
  <si>
    <t>A partir de una consulta que relaciona las tablas de datos se genera una salida de información que completa el perfil del participante en lo que respecta a su carrera y lugar donde desempeña sus tareas.</t>
  </si>
  <si>
    <t>La consulta contiene datos del año en curso de actividades de la oferta del INAP.</t>
  </si>
  <si>
    <t>El uso del lenguaje inclusivo y no sexista implica un cambio cultural que se enmarca en un objetivo de la actual gestión de Gobierno y se sustenta en la normativa vigente en materia de género, diversidad y derechos humanos en la Argentina. En esta publicación se utilizan diferentes estrategias para no caer en prejuicios y estereotipos que promueven la desigualdad, la exclusión o la discriminación de colectivos, personas o grupos</t>
  </si>
  <si>
    <t>C5. Cursos/actividades según programa/área</t>
  </si>
  <si>
    <t>C15. Agentes según cantidad de cursos/actividades</t>
  </si>
  <si>
    <t>Personas inscriptas</t>
  </si>
  <si>
    <t>Científico-técnico</t>
  </si>
  <si>
    <t>10 o más</t>
  </si>
  <si>
    <t>Breve (1 a 9 h)</t>
  </si>
  <si>
    <t>Intermedio (10 a 15 h)</t>
  </si>
  <si>
    <t>(16 a 30 h)</t>
  </si>
  <si>
    <t>(31 a 60 h)</t>
  </si>
  <si>
    <t>(61 a 100 h)</t>
  </si>
  <si>
    <t>(101 a 130 h)</t>
  </si>
  <si>
    <t>(131 a 160 h)</t>
  </si>
  <si>
    <t>(161 a 200 h)</t>
  </si>
  <si>
    <t>(más de 201 h)</t>
  </si>
  <si>
    <t>10 a 15 h</t>
  </si>
  <si>
    <t>16 a 30 h</t>
  </si>
  <si>
    <t>31 a 60 h</t>
  </si>
  <si>
    <t>1 a 9 h</t>
  </si>
  <si>
    <t>61 a 100 h</t>
  </si>
  <si>
    <t>161 a 200 h</t>
  </si>
  <si>
    <t>C1. Inscripciones según condición de cursada</t>
  </si>
  <si>
    <t>C2. Inscripciones según género</t>
  </si>
  <si>
    <t>C3. Inscripciones según condición de cursada y género</t>
  </si>
  <si>
    <t>C4. Inscripciones según programa/área</t>
  </si>
  <si>
    <t>C7. Inscripciones según escalafón y género</t>
  </si>
  <si>
    <t>C8. Inscripciones SINEP según agrupamiento</t>
  </si>
  <si>
    <t>C9. Inscripciones SINEP según nivel</t>
  </si>
  <si>
    <t>C10. Inscripciones SINEP según tramo</t>
  </si>
  <si>
    <t>C11. Inscripciones según nivel de estudios y género</t>
  </si>
  <si>
    <t>C12. Inscripciones según jurisdicción</t>
  </si>
  <si>
    <t>C13. Inscripciones según modalidad de cursada</t>
  </si>
  <si>
    <t>C14. Inscripciones según rango etario y género</t>
  </si>
  <si>
    <t>2do. Cuatrimestre 2022</t>
  </si>
  <si>
    <t>Sistema Nacional de Empleo Público - Decreto N° 2098/08</t>
  </si>
  <si>
    <t>Personal Contratado</t>
  </si>
  <si>
    <t>Ley Marco 48</t>
  </si>
  <si>
    <t>Personal Civil de las Fuerzas Armadas</t>
  </si>
  <si>
    <t>Sistema Nacional de la Profesión Administrativa</t>
  </si>
  <si>
    <t>Personal Militar de las FFAA</t>
  </si>
  <si>
    <t>Personal de Seguridad y Defensa del Servicio Penitenciario Nacional</t>
  </si>
  <si>
    <t>Personal del Instituto Nacional de Tecnologías Agropecuarias</t>
  </si>
  <si>
    <t>Personal de la Dirección Nacional de Vialidad</t>
  </si>
  <si>
    <t>Personal de Seguridad y Defensa de la Gendarmería Nacional</t>
  </si>
  <si>
    <t>Personal de la Dirección General Impositiva</t>
  </si>
  <si>
    <t>Personal de la SIGEN</t>
  </si>
  <si>
    <t>Personal de la Dirección General de Fabricaciones Militares</t>
  </si>
  <si>
    <t>Otros</t>
  </si>
  <si>
    <t>Resto de escalafones*</t>
  </si>
  <si>
    <t>Personal de la Superintendencia de Riesgos del Trabajo</t>
  </si>
  <si>
    <t>Fuerza Aérea Argentina</t>
  </si>
  <si>
    <t>Secretaría de Cultura</t>
  </si>
  <si>
    <t>Armada Argentina</t>
  </si>
  <si>
    <t>Ministerio de Economía y Finanzas Públicas</t>
  </si>
  <si>
    <t>Estado Mayor General del Ejercito</t>
  </si>
  <si>
    <t>Ministerio de Seguridad</t>
  </si>
  <si>
    <t>Administración de Parques Nacionales</t>
  </si>
  <si>
    <t>Servicio Penitenciario Federal</t>
  </si>
  <si>
    <t>Servicio Nacional de Sanidad y Calidad Agroalimentaria</t>
  </si>
  <si>
    <t>Ministerio del Interior</t>
  </si>
  <si>
    <t>Ministerio de Salud y Ambiente</t>
  </si>
  <si>
    <t>Ministerio de Agricultura, Ganadería y Pesca</t>
  </si>
  <si>
    <t>Gendarmería Nacional</t>
  </si>
  <si>
    <t>Dirección Nacional de Migraciones</t>
  </si>
  <si>
    <t>Ministerio de Educación</t>
  </si>
  <si>
    <t>Secretaría Nacional de Niñez, Adolescencia y Familia</t>
  </si>
  <si>
    <t>CONICET</t>
  </si>
  <si>
    <t>Ministerio de Industria</t>
  </si>
  <si>
    <t>Ministerio de Ciencia, Tecnología e Innovación Productiva</t>
  </si>
  <si>
    <t>ANMAT</t>
  </si>
  <si>
    <t>Ministerio de Relac. Ext., Comercio Internac. y Culto</t>
  </si>
  <si>
    <t>Instituto Nacional de Vitivinicultura</t>
  </si>
  <si>
    <t>Ministerio de Desarrollo Social</t>
  </si>
  <si>
    <t>Ministerio de Justicia y Derechos Humanos</t>
  </si>
  <si>
    <t>Ministerio de Transporte</t>
  </si>
  <si>
    <t>Secretaría General</t>
  </si>
  <si>
    <t>Ministerio de Defensa</t>
  </si>
  <si>
    <t>Corredores Viales S.A.</t>
  </si>
  <si>
    <t>Superintendencia de Servicios de Salud</t>
  </si>
  <si>
    <t>Sec. de Ambiente Desarrollo Sustentable</t>
  </si>
  <si>
    <t>Servicio Meteorológico Nacional</t>
  </si>
  <si>
    <t>Junta de Seguridad del Transporte</t>
  </si>
  <si>
    <t>INIDEP</t>
  </si>
  <si>
    <t>Sec. Legal y Técnica</t>
  </si>
  <si>
    <t>Hospital Nac. Prof. Alejandro A. Posadas</t>
  </si>
  <si>
    <t>Grupo Provincia S.A.</t>
  </si>
  <si>
    <t>Aerolíneas Argentinas S.A.</t>
  </si>
  <si>
    <t>Instituto de Ayuda Financiera para pago de Retiros y Pensiones Militares</t>
  </si>
  <si>
    <t>Superintendencia de Seguros de la Nación</t>
  </si>
  <si>
    <t>Comisión Nacional de Valores</t>
  </si>
  <si>
    <t>I.N.A.D.I.</t>
  </si>
  <si>
    <t>Secretaría de Gobierno de Modernización de la Nación</t>
  </si>
  <si>
    <t>Instituto Geográfico Nacional</t>
  </si>
  <si>
    <t>Caja de Retiros, Jubilaciones y Pensiones de la Policía Federal</t>
  </si>
  <si>
    <t>Superintendencia de Riesgos de Trabajo</t>
  </si>
  <si>
    <t>Agencia Nacional de Seguridad Vial</t>
  </si>
  <si>
    <t>Teatro Nacional Cervantes</t>
  </si>
  <si>
    <t>Ministerio de Turismo</t>
  </si>
  <si>
    <t>Yacimiento Carbonífero Río Turbio</t>
  </si>
  <si>
    <t>Dirección General de Fabricaciones Militares</t>
  </si>
  <si>
    <t>Comisión Nacional de Energía Atómica</t>
  </si>
  <si>
    <t>Agencia Nacional de Promoción Científica y Tecnológica</t>
  </si>
  <si>
    <t>Consejo Nac. de Coordinaciòn de Políticas Sociales</t>
  </si>
  <si>
    <t>Secretaría de Innovación Pública</t>
  </si>
  <si>
    <t>Instituto Nacional del Cáncer</t>
  </si>
  <si>
    <t>Casa de Moneda S.E.</t>
  </si>
  <si>
    <t>Agencia Nacional de Discapacidad</t>
  </si>
  <si>
    <t>Comisión Nacional de Regulación del Transporte</t>
  </si>
  <si>
    <t>Unidad de Información Financiera</t>
  </si>
  <si>
    <t>Prefectura Naval Argentina</t>
  </si>
  <si>
    <t>Estado Mayor Conjunto de las Fuerzas Armadas</t>
  </si>
  <si>
    <t>SEGEMAR</t>
  </si>
  <si>
    <t>Procuracion  del Tesoro</t>
  </si>
  <si>
    <t>ANSES</t>
  </si>
  <si>
    <t>ENARGAS</t>
  </si>
  <si>
    <t>Desarrollo de Capital Humano Ferroviario</t>
  </si>
  <si>
    <t>Instituto Nacional del Agua</t>
  </si>
  <si>
    <t>Hospital SOMMER</t>
  </si>
  <si>
    <t>Comisión Nacional de Comunicaciones</t>
  </si>
  <si>
    <t>Ministerio de Energía y Minería</t>
  </si>
  <si>
    <t>Sec. Programación para la Prevención de la Drogadicción y la Lucha contra el Narcotráfico</t>
  </si>
  <si>
    <t>Consejo de la Magistratura - Poder Judicial de la Nación</t>
  </si>
  <si>
    <t>Autoridad Regulatoria Nuclear</t>
  </si>
  <si>
    <t>Resto de jurisdicciones*</t>
  </si>
  <si>
    <t>Actividades Transversales</t>
  </si>
  <si>
    <t>Desarrollo de habilidades blandas</t>
  </si>
  <si>
    <t>Sistemas, procesos y tecnologías</t>
  </si>
  <si>
    <t>Campos de Práctica</t>
  </si>
  <si>
    <t xml:space="preserve"> Conferencias INAP</t>
  </si>
  <si>
    <t>Programa Federal</t>
  </si>
  <si>
    <t>Ingresantes: Administ. y Serv. Grales.</t>
  </si>
  <si>
    <t>Ingresantes: Técnicos-Profesionales</t>
  </si>
  <si>
    <t xml:space="preserve"> Formación 2020 INAP-FOPECAP</t>
  </si>
  <si>
    <t>Plan Federal</t>
  </si>
  <si>
    <t>131 a 160 h</t>
  </si>
  <si>
    <t>Breve</t>
  </si>
  <si>
    <t>Menos de 50 inscripciones</t>
  </si>
  <si>
    <t>Rango de cantidad de inscripciones</t>
  </si>
  <si>
    <t>50 a 99 inscripciones</t>
  </si>
  <si>
    <t>100 a 299 inscripciones</t>
  </si>
  <si>
    <t>300 a 499 inscripciones</t>
  </si>
  <si>
    <t>500 a 699 inscripciones</t>
  </si>
  <si>
    <t>700 a 899 inscripciones</t>
  </si>
  <si>
    <t>900 inscripciones o más</t>
  </si>
  <si>
    <t>C16. Cantidad de cursos/actividades según rango de duración (en horas)</t>
  </si>
  <si>
    <t>C6. Cantidad de cursos/actividades según rango de cantidad de inscripciones</t>
  </si>
  <si>
    <t>C17. Cantidad de cursos/actividades según programa, área y rango de duración (en horas)</t>
  </si>
  <si>
    <t>Cursos/actividades que comienzan y finalizan dentro del cuatrimestre</t>
  </si>
  <si>
    <t>Ausentes/ libres</t>
  </si>
  <si>
    <t>Cursos/actividades que finalizan fuera del cuatrimestre</t>
  </si>
  <si>
    <t>Ausentes/libres</t>
  </si>
  <si>
    <t>Programa/área</t>
  </si>
  <si>
    <t>Ingresantes: Técnicos-profesionales</t>
  </si>
  <si>
    <t>Administración Federal de Ingresos Públicos (AFIP)</t>
  </si>
  <si>
    <t>Registro Nacional de las Personas (RENAPER)</t>
  </si>
  <si>
    <t>Instituto Nacional de Tecnología Agropecuaria (INTA)</t>
  </si>
  <si>
    <t>Dirección Nacional de Vialidad (DNV)</t>
  </si>
  <si>
    <t>Correo Oficial de la República Argentina S.A. (CORASA)</t>
  </si>
  <si>
    <t>Instituto de Obra Social de las Fuerzas Armadas (IOSFA)</t>
  </si>
  <si>
    <t>Sindicatura General de la Nación (SIGEN)</t>
  </si>
  <si>
    <t>Ministerio de las Mujeres, Géneros y Diversidad (MMGyD)</t>
  </si>
  <si>
    <t>Instituto Nacional de Estadística y Censos (INDEC)</t>
  </si>
  <si>
    <t>Ministerio de Obras Públicas (MOP)</t>
  </si>
  <si>
    <t>Ministerio de Desarrollo Territorial y Hábitat (MDTH)</t>
  </si>
  <si>
    <t>Autoridad de Cuenca Matanza Riachuelo (ACUMAR)</t>
  </si>
  <si>
    <t>Ente Nacional de Comunicaciones (ENACOM)</t>
  </si>
  <si>
    <t>Centro Nacional de Rehabilitación Social (CENARESO)</t>
  </si>
  <si>
    <t>Instituto Nacional de Asociativismo y Economía Social (INAES)</t>
  </si>
  <si>
    <t>Administración Nacional de Aviación Civil (ANAC)</t>
  </si>
  <si>
    <t>Instituto Nacional de Tecnología Industrial (INTI)</t>
  </si>
  <si>
    <t>Agencia de Administración de Bienes del Estado (Aabe)</t>
  </si>
  <si>
    <t>Ministerio de Trabajo, Empleo y Seguridad Social</t>
  </si>
  <si>
    <t>Los datos para la generación del IEC se obtienen del Sistema de Acreditación INAP (SAI).</t>
  </si>
  <si>
    <t>Este sistema es una herramienta que permite gestionar la acreditación de las actividades de capacitación, así como la participación de las y los agentes en las comisiones. Es el único sistema de registro en el INAP y posee la totalidad de la información necesaria para el funcionamiento de las actividades.</t>
  </si>
  <si>
    <t>En aquellos cuadros donde figure una categoría denominada «S/D», esta engloba a las inscripciones que no cuentan con el dato que muestra el cuadro.</t>
  </si>
  <si>
    <t>En aquellos cuadros donde figure una categoría denominada «No corresponde», esta engloba a las inscripciones que no pertenecen al escalafón Sistema Nacional de Empleo Público (SINEP).</t>
  </si>
  <si>
    <t>En aquellos cuadros donde figure una categoría denominada «Otros», esta engloba a una diversidad de datos.</t>
  </si>
  <si>
    <t>La categoría «Cursando» engloba a todas las inscripciones que se encuentran cursando en el cuatrimestre correspondiente al presente IEC.</t>
  </si>
  <si>
    <t>La categoría «Con vacante asignada» engloba a todas las inscripciones a las cuales se les asignó una vacante para un curso que dará comienzo en una fecha posterior a la del cierre del presente IEC.</t>
  </si>
  <si>
    <t>Inscripciones</t>
  </si>
  <si>
    <t>Gestión del empleo público</t>
  </si>
  <si>
    <t>Capacidades Específicas para la Gestión Pública</t>
  </si>
  <si>
    <t>Campos de Práctica-Trayectos Formativos</t>
  </si>
  <si>
    <t>Admi. Nac. de Laboratorios e Inst. de Salud Dr. Carlos G. Malbrán (ANLIS)</t>
  </si>
  <si>
    <t>Jefatura de Gabinete de Ministros</t>
  </si>
  <si>
    <t>Instituto Nacional de Cine y Artes Audiovisuales (Ente Público No Estatal - Dto 1536/02)</t>
  </si>
  <si>
    <t>Integración Energética Argentina S.A. (IEASA)</t>
  </si>
  <si>
    <t>Estado, administ. y políticas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</si>
</sst>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0.00"/>
  </numFmts>
  <fonts count="4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u/>
      <sz val="11"/>
      <color theme="10"/>
      <name val="Calibri"/>
      <family val="2"/>
      <scheme val="minor"/>
    </font>
    <font>
      <b/>
      <u/>
      <sz val="11"/>
      <name val="Calibri"/>
      <family val="2"/>
      <scheme val="minor"/>
    </font>
    <font>
      <sz val="10"/>
      <name val="Calibri"/>
      <family val="2"/>
      <scheme val="minor"/>
    </font>
    <font>
      <sz val="12"/>
      <color theme="1"/>
      <name val="Arial"/>
      <family val="2"/>
    </font>
    <font>
      <sz val="11"/>
      <color theme="0"/>
      <name val="Calibri"/>
      <family val="2"/>
      <scheme val="minor"/>
    </font>
    <font>
      <sz val="12"/>
      <name val="Calibri"/>
      <family val="2"/>
      <scheme val="minor"/>
    </font>
    <font>
      <b/>
      <sz val="12"/>
      <name val="Calibri"/>
      <family val="2"/>
      <scheme val="minor"/>
    </font>
    <font>
      <b/>
      <sz val="22"/>
      <color theme="0"/>
      <name val="Calibri"/>
      <family val="2"/>
      <scheme val="minor"/>
    </font>
    <font>
      <sz val="22"/>
      <color theme="0"/>
      <name val="Calibri"/>
      <family val="2"/>
      <scheme val="minor"/>
    </font>
    <font>
      <b/>
      <sz val="14"/>
      <name val="Calibri"/>
      <family val="2"/>
      <scheme val="minor"/>
    </font>
    <font>
      <sz val="14"/>
      <color theme="1"/>
      <name val="Calibri"/>
      <family val="2"/>
      <scheme val="minor"/>
    </font>
    <font>
      <sz val="14"/>
      <color rgb="FF000000"/>
      <name val="Calibri"/>
      <family val="2"/>
      <scheme val="minor"/>
    </font>
    <font>
      <b/>
      <sz val="14"/>
      <color rgb="FF000000"/>
      <name val="Calibri"/>
      <family val="2"/>
      <scheme val="minor"/>
    </font>
    <font>
      <b/>
      <sz val="10"/>
      <name val="Calibri"/>
      <family val="2"/>
      <scheme val="minor"/>
    </font>
    <font>
      <b/>
      <sz val="10"/>
      <color theme="0"/>
      <name val="Calibri"/>
      <family val="2"/>
      <scheme val="minor"/>
    </font>
    <font>
      <sz val="10"/>
      <color rgb="FFC00000"/>
      <name val="Calibri"/>
      <family val="2"/>
      <scheme val="minor"/>
    </font>
    <font>
      <b/>
      <sz val="10"/>
      <color rgb="FFC00000"/>
      <name val="Calibri"/>
      <family val="2"/>
      <scheme val="minor"/>
    </font>
    <font>
      <sz val="10"/>
      <color theme="0"/>
      <name val="Calibri"/>
      <family val="2"/>
      <scheme val="minor"/>
    </font>
    <font>
      <b/>
      <sz val="10"/>
      <color rgb="FFFF0000"/>
      <name val="Calibri"/>
      <family val="2"/>
      <scheme val="minor"/>
    </font>
    <font>
      <sz val="10"/>
      <color theme="1"/>
      <name val="Calibri"/>
      <family val="2"/>
      <scheme val="minor"/>
    </font>
    <font>
      <sz val="10"/>
      <color indexed="8"/>
      <name val="Calibri"/>
      <family val="2"/>
      <scheme val="minor"/>
    </font>
    <font>
      <b/>
      <sz val="10"/>
      <color indexed="8"/>
      <name val="Calibri"/>
      <family val="2"/>
      <scheme val="minor"/>
    </font>
    <font>
      <b/>
      <sz val="10"/>
      <color theme="1"/>
      <name val="Calibri"/>
      <family val="2"/>
      <scheme val="minor"/>
    </font>
    <font>
      <sz val="10"/>
      <color rgb="FFFF0000"/>
      <name val="Calibri"/>
      <family val="2"/>
      <scheme val="minor"/>
    </font>
    <font>
      <sz val="10"/>
      <name val="Calibri"/>
      <family val="2"/>
    </font>
    <font>
      <b/>
      <sz val="10"/>
      <name val="Calibri"/>
      <family val="2"/>
    </font>
    <font>
      <sz val="10"/>
      <color rgb="FF000000"/>
      <name val="Calibri"/>
      <family val="2"/>
      <scheme val="minor"/>
    </font>
    <font>
      <sz val="12"/>
      <color theme="0"/>
      <name val="Calibri"/>
      <family val="2"/>
      <scheme val="minor"/>
    </font>
    <font>
      <b/>
      <sz val="11"/>
      <color rgb="FFC00000"/>
      <name val="Calibri"/>
      <family val="2"/>
      <scheme val="minor"/>
    </font>
    <font>
      <sz val="11"/>
      <color rgb="FFC00000"/>
      <name val="Calibri"/>
      <family val="2"/>
      <scheme val="minor"/>
    </font>
    <font>
      <b/>
      <u/>
      <sz val="22"/>
      <color theme="0"/>
      <name val="Calibri"/>
      <family val="2"/>
      <scheme val="minor"/>
    </font>
    <font>
      <u/>
      <sz val="11"/>
      <name val="Calibri"/>
      <family val="2"/>
      <scheme val="minor"/>
    </font>
    <font>
      <u/>
      <sz val="11"/>
      <color theme="1"/>
      <name val="Calibri"/>
      <family val="2"/>
      <scheme val="minor"/>
    </font>
    <font>
      <b/>
      <u/>
      <sz val="10"/>
      <color theme="0"/>
      <name val="Calibri"/>
      <family val="2"/>
      <scheme val="minor"/>
    </font>
    <font>
      <u/>
      <sz val="12"/>
      <color theme="1"/>
      <name val="Calibri"/>
      <family val="2"/>
      <scheme val="minor"/>
    </font>
    <font>
      <b/>
      <sz val="10"/>
      <color rgb="FFFFFFFF"/>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rgb="FFF79420"/>
        <bgColor indexed="64"/>
      </patternFill>
    </fill>
    <fill>
      <patternFill patternType="solid">
        <fgColor rgb="FF9283BE"/>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theme="4" tint="0.79998168889431442"/>
      </patternFill>
    </fill>
    <fill>
      <patternFill patternType="solid">
        <fgColor rgb="FFABABAB"/>
        <bgColor indexed="64"/>
      </patternFill>
    </fill>
    <fill>
      <patternFill patternType="solid">
        <fgColor rgb="FFABABAB"/>
        <bgColor theme="4"/>
      </patternFill>
    </fill>
    <fill>
      <patternFill patternType="solid">
        <fgColor rgb="FFABABAB"/>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0">
    <xf numFmtId="0" fontId="0" fillId="0" borderId="0">
      <alignment horizontal="right" indent="3"/>
    </xf>
    <xf numFmtId="0" fontId="7" fillId="0" borderId="0"/>
    <xf numFmtId="0" fontId="10"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270">
    <xf numFmtId="0" fontId="0" fillId="0" borderId="0" xfId="0">
      <alignment horizontal="right" indent="3"/>
    </xf>
    <xf numFmtId="0" fontId="8" fillId="0" borderId="0" xfId="0" applyFont="1">
      <alignment horizontal="right" indent="3"/>
    </xf>
    <xf numFmtId="0" fontId="9" fillId="0" borderId="0" xfId="0" applyFont="1">
      <alignment horizontal="right" indent="3"/>
    </xf>
    <xf numFmtId="0" fontId="9" fillId="0" borderId="0" xfId="1" applyFont="1" applyAlignment="1">
      <alignment horizontal="center" wrapText="1"/>
    </xf>
    <xf numFmtId="3" fontId="9" fillId="0" borderId="0" xfId="1" applyNumberFormat="1" applyFont="1" applyAlignment="1">
      <alignment horizontal="center" wrapText="1"/>
    </xf>
    <xf numFmtId="3" fontId="9" fillId="0" borderId="0" xfId="0" applyNumberFormat="1" applyFont="1">
      <alignment horizontal="right" indent="3"/>
    </xf>
    <xf numFmtId="0" fontId="11" fillId="0" borderId="0" xfId="2" applyFont="1" applyBorder="1"/>
    <xf numFmtId="4" fontId="9" fillId="0" borderId="0" xfId="0" applyNumberFormat="1" applyFont="1">
      <alignment horizontal="right" indent="3"/>
    </xf>
    <xf numFmtId="0" fontId="12" fillId="0" borderId="0" xfId="0" applyFont="1">
      <alignment horizontal="right" indent="3"/>
    </xf>
    <xf numFmtId="0" fontId="0" fillId="0" borderId="0" xfId="0" applyAlignment="1">
      <alignment horizontal="left" vertical="distributed" wrapText="1"/>
    </xf>
    <xf numFmtId="0" fontId="12" fillId="0" borderId="0" xfId="0" applyFont="1" applyAlignment="1">
      <alignment horizontal="left" vertical="distributed" wrapText="1"/>
    </xf>
    <xf numFmtId="3" fontId="0" fillId="0" borderId="0" xfId="0" applyNumberFormat="1">
      <alignment horizontal="right" indent="3"/>
    </xf>
    <xf numFmtId="0" fontId="0" fillId="2" borderId="0" xfId="0" applyFill="1">
      <alignment horizontal="right" indent="3"/>
    </xf>
    <xf numFmtId="0" fontId="9" fillId="0" borderId="0" xfId="0" applyFont="1" applyAlignment="1">
      <alignment vertical="center"/>
    </xf>
    <xf numFmtId="0" fontId="12"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15" fillId="0" borderId="0" xfId="0" applyFont="1" applyAlignment="1">
      <alignment vertical="center"/>
    </xf>
    <xf numFmtId="0" fontId="0" fillId="0" borderId="0" xfId="0" applyAlignment="1">
      <alignment horizontal="right" vertical="center"/>
    </xf>
    <xf numFmtId="0" fontId="9" fillId="0" borderId="0" xfId="0" applyFont="1" applyAlignment="1">
      <alignment horizontal="left" vertical="center"/>
    </xf>
    <xf numFmtId="0" fontId="12" fillId="0" borderId="0" xfId="0" applyFont="1" applyAlignment="1">
      <alignment horizontal="left" vertical="center"/>
    </xf>
    <xf numFmtId="0" fontId="14" fillId="4" borderId="0" xfId="0" applyFont="1" applyFill="1">
      <alignment horizontal="right" indent="3"/>
    </xf>
    <xf numFmtId="0" fontId="4" fillId="0" borderId="0" xfId="0" applyFont="1" applyAlignment="1">
      <alignment horizontal="left" vertical="center" indent="1"/>
    </xf>
    <xf numFmtId="0" fontId="16" fillId="0" borderId="0" xfId="2" applyFont="1" applyFill="1" applyBorder="1" applyAlignment="1">
      <alignment horizontal="left" vertical="center" indent="1"/>
    </xf>
    <xf numFmtId="0" fontId="0" fillId="0" borderId="0" xfId="0" applyAlignment="1">
      <alignment horizontal="justify" vertical="center"/>
    </xf>
    <xf numFmtId="0" fontId="20" fillId="0" borderId="0" xfId="0" applyFont="1" applyAlignment="1">
      <alignment horizontal="left" vertical="center" indent="1"/>
    </xf>
    <xf numFmtId="0" fontId="20"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right" wrapText="1"/>
    </xf>
    <xf numFmtId="0" fontId="3" fillId="0" borderId="0" xfId="0" applyFont="1" applyAlignment="1">
      <alignment horizontal="left" vertical="center" wrapText="1" indent="3"/>
    </xf>
    <xf numFmtId="0" fontId="21"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indent="3"/>
    </xf>
    <xf numFmtId="0" fontId="0" fillId="0" borderId="0" xfId="0" applyAlignment="1"/>
    <xf numFmtId="0" fontId="22" fillId="0" borderId="0" xfId="0" applyFont="1" applyAlignment="1">
      <alignment horizontal="left" vertical="center" wrapText="1"/>
    </xf>
    <xf numFmtId="0" fontId="15" fillId="0" borderId="0" xfId="0" applyFont="1" applyAlignment="1">
      <alignment vertical="top" wrapText="1"/>
    </xf>
    <xf numFmtId="0" fontId="19" fillId="0" borderId="0" xfId="0" applyFont="1">
      <alignment horizontal="right" indent="3"/>
    </xf>
    <xf numFmtId="0" fontId="19" fillId="0" borderId="0" xfId="0" applyFont="1" applyAlignment="1">
      <alignment horizontal="left" vertical="center" indent="1"/>
    </xf>
    <xf numFmtId="0" fontId="12" fillId="0" borderId="0" xfId="2" applyFont="1" applyFill="1" applyBorder="1" applyAlignment="1">
      <alignment horizontal="center" wrapText="1"/>
    </xf>
    <xf numFmtId="0" fontId="23" fillId="0" borderId="0" xfId="0" applyFont="1">
      <alignment horizontal="right" indent="3"/>
    </xf>
    <xf numFmtId="0" fontId="12" fillId="0" borderId="0" xfId="1" applyFont="1" applyAlignment="1">
      <alignment horizontal="center" wrapText="1"/>
    </xf>
    <xf numFmtId="0" fontId="24" fillId="0" borderId="0" xfId="0" applyFont="1" applyAlignment="1">
      <alignment horizontal="center" vertical="center"/>
    </xf>
    <xf numFmtId="0" fontId="24" fillId="0" borderId="0" xfId="1" applyFont="1" applyAlignment="1">
      <alignment horizontal="center" vertical="center" wrapText="1"/>
    </xf>
    <xf numFmtId="0" fontId="12" fillId="0" borderId="1" xfId="0" applyFont="1" applyBorder="1" applyAlignment="1">
      <alignment horizontal="left" vertical="center" indent="1"/>
    </xf>
    <xf numFmtId="0" fontId="17" fillId="7" borderId="0" xfId="0" applyFont="1" applyFill="1" applyAlignment="1">
      <alignment horizontal="left" vertical="center"/>
    </xf>
    <xf numFmtId="0" fontId="9" fillId="7" borderId="0" xfId="0" applyFont="1" applyFill="1">
      <alignment horizontal="right" indent="3"/>
    </xf>
    <xf numFmtId="0" fontId="23" fillId="5" borderId="1" xfId="0" applyFont="1" applyFill="1" applyBorder="1" applyAlignment="1">
      <alignment horizontal="center" vertical="center"/>
    </xf>
    <xf numFmtId="0" fontId="29" fillId="0" borderId="0" xfId="0" applyFont="1">
      <alignment horizontal="right" indent="3"/>
    </xf>
    <xf numFmtId="0" fontId="24" fillId="0" borderId="0" xfId="0" applyFont="1" applyAlignment="1">
      <alignment horizontal="center" vertical="center" wrapText="1"/>
    </xf>
    <xf numFmtId="1" fontId="12" fillId="0" borderId="0" xfId="0" applyNumberFormat="1"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2" fontId="29" fillId="0" borderId="0" xfId="0" applyNumberFormat="1" applyFont="1" applyAlignment="1">
      <alignment horizontal="right" vertical="center"/>
    </xf>
    <xf numFmtId="0" fontId="33" fillId="0" borderId="0" xfId="0" applyFont="1" applyAlignment="1">
      <alignment vertical="center"/>
    </xf>
    <xf numFmtId="0" fontId="23" fillId="5" borderId="1" xfId="0" applyFont="1" applyFill="1" applyBorder="1" applyAlignment="1">
      <alignment horizontal="left" vertical="center" indent="1"/>
    </xf>
    <xf numFmtId="0" fontId="23" fillId="0" borderId="1" xfId="0" applyFont="1" applyBorder="1" applyAlignment="1">
      <alignment horizontal="left" vertical="center" indent="1"/>
    </xf>
    <xf numFmtId="0" fontId="12" fillId="0" borderId="1" xfId="3" applyFont="1" applyBorder="1" applyAlignment="1">
      <alignment horizontal="left" vertical="center" wrapText="1" indent="1"/>
    </xf>
    <xf numFmtId="0" fontId="23" fillId="0" borderId="1" xfId="3" applyFont="1" applyBorder="1" applyAlignment="1">
      <alignment horizontal="center" vertical="center" wrapText="1"/>
    </xf>
    <xf numFmtId="0" fontId="12" fillId="0" borderId="1" xfId="0" applyFont="1" applyBorder="1" applyAlignment="1">
      <alignment horizontal="center" vertical="center"/>
    </xf>
    <xf numFmtId="1" fontId="28" fillId="5" borderId="1" xfId="0" applyNumberFormat="1" applyFont="1" applyFill="1" applyBorder="1" applyAlignment="1">
      <alignment horizontal="right" vertical="center" indent="1"/>
    </xf>
    <xf numFmtId="0" fontId="30" fillId="0" borderId="1" xfId="4" applyFont="1" applyBorder="1" applyAlignment="1">
      <alignment horizontal="left" vertical="center" wrapText="1" indent="1"/>
    </xf>
    <xf numFmtId="0" fontId="31" fillId="0" borderId="1" xfId="4" applyFont="1" applyBorder="1" applyAlignment="1">
      <alignment horizontal="center" vertical="center" wrapText="1"/>
    </xf>
    <xf numFmtId="165" fontId="26" fillId="5" borderId="1" xfId="0" applyNumberFormat="1" applyFont="1" applyFill="1" applyBorder="1" applyAlignment="1">
      <alignment vertical="center"/>
    </xf>
    <xf numFmtId="0" fontId="32" fillId="5" borderId="1" xfId="0" applyFont="1" applyFill="1" applyBorder="1" applyAlignment="1">
      <alignment horizontal="center" vertical="center"/>
    </xf>
    <xf numFmtId="0" fontId="33" fillId="0" borderId="0" xfId="0" applyFont="1" applyAlignment="1">
      <alignment horizontal="right" vertical="center"/>
    </xf>
    <xf numFmtId="0" fontId="24" fillId="7" borderId="0" xfId="0" applyFont="1" applyFill="1" applyAlignment="1">
      <alignment horizontal="center" vertical="center"/>
    </xf>
    <xf numFmtId="0" fontId="29" fillId="7" borderId="0" xfId="0" applyFont="1" applyFill="1" applyAlignment="1">
      <alignment horizontal="right" vertical="center"/>
    </xf>
    <xf numFmtId="0" fontId="18" fillId="0" borderId="0" xfId="0" applyFont="1" applyAlignment="1">
      <alignment horizontal="left" indent="3"/>
    </xf>
    <xf numFmtId="0" fontId="17" fillId="0" borderId="0" xfId="0" applyFont="1" applyAlignment="1">
      <alignment horizontal="left" vertical="center"/>
    </xf>
    <xf numFmtId="0" fontId="14" fillId="0" borderId="0" xfId="0" applyFont="1">
      <alignment horizontal="right" indent="3"/>
    </xf>
    <xf numFmtId="164" fontId="25" fillId="0" borderId="0" xfId="1" applyNumberFormat="1" applyFont="1" applyAlignment="1">
      <alignment vertical="center"/>
    </xf>
    <xf numFmtId="164" fontId="26" fillId="0" borderId="0" xfId="1" applyNumberFormat="1" applyFont="1" applyAlignment="1">
      <alignment vertical="center"/>
    </xf>
    <xf numFmtId="0" fontId="24" fillId="0" borderId="3" xfId="1" applyFont="1" applyBorder="1" applyAlignment="1">
      <alignment horizontal="center" vertical="center" wrapText="1"/>
    </xf>
    <xf numFmtId="0" fontId="29" fillId="3" borderId="0" xfId="0" applyFont="1" applyFill="1" applyAlignment="1">
      <alignment horizontal="right" vertical="center"/>
    </xf>
    <xf numFmtId="0" fontId="29" fillId="0" borderId="0" xfId="0" applyFont="1" applyAlignment="1">
      <alignment horizontal="left" vertical="center"/>
    </xf>
    <xf numFmtId="0" fontId="24" fillId="7" borderId="0" xfId="0" applyFont="1" applyFill="1" applyAlignment="1">
      <alignment vertical="center"/>
    </xf>
    <xf numFmtId="0" fontId="30" fillId="0" borderId="1" xfId="5" applyFont="1" applyBorder="1" applyAlignment="1">
      <alignment horizontal="left" vertical="center" wrapText="1" indent="1"/>
    </xf>
    <xf numFmtId="3" fontId="30" fillId="0" borderId="1" xfId="5" applyNumberFormat="1" applyFont="1" applyBorder="1" applyAlignment="1">
      <alignment horizontal="right" vertical="center" indent="1"/>
    </xf>
    <xf numFmtId="3" fontId="23" fillId="5" borderId="1" xfId="0" applyNumberFormat="1" applyFont="1" applyFill="1" applyBorder="1" applyAlignment="1">
      <alignment horizontal="right" vertical="center" indent="1"/>
    </xf>
    <xf numFmtId="0" fontId="29" fillId="5" borderId="0" xfId="0" applyFont="1" applyFill="1" applyAlignment="1">
      <alignment horizontal="right" vertical="center"/>
    </xf>
    <xf numFmtId="2" fontId="25" fillId="0" borderId="1" xfId="0" applyNumberFormat="1" applyFont="1" applyBorder="1" applyAlignment="1">
      <alignment horizontal="right" vertical="center" indent="1"/>
    </xf>
    <xf numFmtId="2" fontId="26" fillId="5" borderId="1" xfId="0" applyNumberFormat="1" applyFont="1" applyFill="1" applyBorder="1" applyAlignment="1">
      <alignment horizontal="right" vertical="center" indent="1"/>
    </xf>
    <xf numFmtId="0" fontId="16" fillId="0" borderId="0" xfId="0" applyFont="1" applyAlignment="1"/>
    <xf numFmtId="0" fontId="3" fillId="0" borderId="0" xfId="0" applyFont="1" applyAlignment="1">
      <alignment horizontal="left" vertical="center" indent="3"/>
    </xf>
    <xf numFmtId="0" fontId="16" fillId="0" borderId="0" xfId="0" applyFont="1" applyAlignment="1">
      <alignment horizontal="left" vertical="center" indent="3"/>
    </xf>
    <xf numFmtId="0" fontId="16" fillId="0" borderId="0" xfId="0" applyFont="1" applyAlignment="1">
      <alignment horizontal="left" vertical="center" indent="1"/>
    </xf>
    <xf numFmtId="0" fontId="3" fillId="0" borderId="0" xfId="0" applyFont="1">
      <alignment horizontal="right" indent="3"/>
    </xf>
    <xf numFmtId="0" fontId="3" fillId="0" borderId="0" xfId="0" applyFont="1" applyAlignment="1">
      <alignment horizontal="left" indent="3"/>
    </xf>
    <xf numFmtId="0" fontId="8" fillId="0" borderId="0" xfId="2" applyFont="1" applyFill="1" applyBorder="1" applyAlignment="1">
      <alignment horizontal="left" vertical="center" indent="3"/>
    </xf>
    <xf numFmtId="0" fontId="16" fillId="0" borderId="0" xfId="2" applyFont="1" applyFill="1" applyBorder="1" applyAlignment="1">
      <alignment horizontal="left" vertical="center" indent="3"/>
    </xf>
    <xf numFmtId="0" fontId="0" fillId="10" borderId="0" xfId="0" applyFill="1">
      <alignment horizontal="right" indent="3"/>
    </xf>
    <xf numFmtId="0" fontId="18" fillId="10" borderId="0" xfId="0" applyFont="1" applyFill="1" applyAlignment="1">
      <alignment horizontal="left" vertical="center"/>
    </xf>
    <xf numFmtId="0" fontId="17" fillId="10" borderId="0" xfId="0" applyFont="1" applyFill="1" applyAlignment="1">
      <alignment vertical="center"/>
    </xf>
    <xf numFmtId="0" fontId="18" fillId="10" borderId="0" xfId="0" applyFont="1" applyFill="1">
      <alignment horizontal="right" indent="3"/>
    </xf>
    <xf numFmtId="0" fontId="17" fillId="10" borderId="0" xfId="0" applyFont="1" applyFill="1" applyAlignment="1">
      <alignment horizontal="justify" vertical="center"/>
    </xf>
    <xf numFmtId="0" fontId="18" fillId="10" borderId="0" xfId="0" applyFont="1" applyFill="1" applyAlignment="1">
      <alignment horizontal="left" vertical="center" indent="3"/>
    </xf>
    <xf numFmtId="0" fontId="17" fillId="10" borderId="0" xfId="0" applyFont="1" applyFill="1" applyAlignment="1">
      <alignment horizontal="left" vertical="center"/>
    </xf>
    <xf numFmtId="0" fontId="14" fillId="10" borderId="0" xfId="0" applyFont="1" applyFill="1">
      <alignment horizontal="right" indent="3"/>
    </xf>
    <xf numFmtId="0" fontId="24" fillId="10" borderId="1" xfId="1" applyFont="1" applyFill="1" applyBorder="1" applyAlignment="1">
      <alignment horizontal="center" vertical="center" wrapText="1"/>
    </xf>
    <xf numFmtId="0" fontId="24" fillId="10" borderId="1" xfId="0" applyFont="1" applyFill="1" applyBorder="1" applyAlignment="1">
      <alignment horizontal="center" vertical="center"/>
    </xf>
    <xf numFmtId="0" fontId="27" fillId="10" borderId="1" xfId="0" applyFont="1" applyFill="1" applyBorder="1" applyAlignment="1">
      <alignment horizontal="center" vertical="center"/>
    </xf>
    <xf numFmtId="0" fontId="9" fillId="10" borderId="0" xfId="0" applyFont="1" applyFill="1">
      <alignment horizontal="right" indent="3"/>
    </xf>
    <xf numFmtId="0" fontId="24" fillId="10" borderId="1" xfId="0" quotePrefix="1" applyFont="1" applyFill="1" applyBorder="1" applyAlignment="1">
      <alignment horizontal="center" vertical="center"/>
    </xf>
    <xf numFmtId="0" fontId="24" fillId="10" borderId="5" xfId="0" applyFont="1" applyFill="1" applyBorder="1" applyAlignment="1">
      <alignment horizontal="center" vertical="center"/>
    </xf>
    <xf numFmtId="0" fontId="18" fillId="10" borderId="0" xfId="0" applyFont="1" applyFill="1" applyAlignment="1">
      <alignment horizontal="left" indent="3"/>
    </xf>
    <xf numFmtId="3" fontId="24" fillId="10" borderId="1" xfId="0" applyNumberFormat="1" applyFont="1" applyFill="1" applyBorder="1" applyAlignment="1">
      <alignment horizontal="center" vertical="center"/>
    </xf>
    <xf numFmtId="0" fontId="24" fillId="11" borderId="1" xfId="0" applyFont="1" applyFill="1" applyBorder="1" applyAlignment="1">
      <alignment horizontal="center" vertical="center"/>
    </xf>
    <xf numFmtId="0" fontId="16" fillId="0" borderId="9" xfId="2" applyFont="1" applyFill="1" applyBorder="1" applyAlignment="1">
      <alignment horizontal="left" vertical="center" indent="3"/>
    </xf>
    <xf numFmtId="0" fontId="16" fillId="0" borderId="9" xfId="2" applyFont="1" applyBorder="1" applyAlignment="1">
      <alignment horizontal="left" vertical="center" wrapText="1" indent="3"/>
    </xf>
    <xf numFmtId="0" fontId="21" fillId="0" borderId="0" xfId="0" applyFont="1" applyAlignment="1">
      <alignment horizontal="left" vertical="top" wrapText="1"/>
    </xf>
    <xf numFmtId="0" fontId="21" fillId="0" borderId="0" xfId="0" applyFont="1" applyAlignment="1">
      <alignment horizontal="left" vertical="top" indent="3"/>
    </xf>
    <xf numFmtId="0" fontId="21" fillId="0" borderId="0" xfId="0" applyFont="1" applyAlignment="1">
      <alignment horizontal="left" vertical="top" wrapText="1" indent="3"/>
    </xf>
    <xf numFmtId="0" fontId="32" fillId="9" borderId="1" xfId="0" applyFont="1" applyFill="1" applyBorder="1" applyAlignment="1">
      <alignment horizontal="center" vertical="center"/>
    </xf>
    <xf numFmtId="0" fontId="9" fillId="0" borderId="0" xfId="0" applyFont="1" applyAlignment="1">
      <alignment horizontal="right" vertical="center"/>
    </xf>
    <xf numFmtId="0" fontId="12" fillId="0" borderId="0" xfId="0" applyFont="1" applyAlignment="1">
      <alignment horizontal="right" vertical="center"/>
    </xf>
    <xf numFmtId="0" fontId="31" fillId="0" borderId="1" xfId="8" applyFont="1" applyBorder="1" applyAlignment="1">
      <alignment horizontal="center" vertical="center" wrapText="1"/>
    </xf>
    <xf numFmtId="0" fontId="23" fillId="0" borderId="1" xfId="8" applyFont="1" applyBorder="1" applyAlignment="1">
      <alignment horizontal="center" vertical="center" wrapText="1"/>
    </xf>
    <xf numFmtId="0" fontId="31" fillId="0" borderId="1" xfId="9" applyFont="1" applyBorder="1" applyAlignment="1">
      <alignment horizontal="center" vertical="center" wrapText="1"/>
    </xf>
    <xf numFmtId="0" fontId="23" fillId="9" borderId="1" xfId="0" applyFont="1" applyFill="1" applyBorder="1" applyAlignment="1">
      <alignment horizontal="center" vertical="center"/>
    </xf>
    <xf numFmtId="0" fontId="23" fillId="5" borderId="1" xfId="0" applyFont="1" applyFill="1" applyBorder="1" applyAlignment="1">
      <alignment vertical="center"/>
    </xf>
    <xf numFmtId="0" fontId="2" fillId="0" borderId="0" xfId="0" applyFont="1" applyAlignment="1">
      <alignment horizontal="left" vertical="center" wrapText="1" indent="3"/>
    </xf>
    <xf numFmtId="0" fontId="2" fillId="0" borderId="0" xfId="0" applyFont="1" applyAlignment="1">
      <alignment horizontal="left" vertical="center" wrapText="1"/>
    </xf>
    <xf numFmtId="0" fontId="41" fillId="0" borderId="0" xfId="0" applyFont="1">
      <alignment horizontal="right" indent="3"/>
    </xf>
    <xf numFmtId="0" fontId="42" fillId="0" borderId="0" xfId="0" applyFont="1">
      <alignment horizontal="right" indent="3"/>
    </xf>
    <xf numFmtId="0" fontId="42" fillId="0" borderId="0" xfId="0" applyFont="1" applyAlignment="1">
      <alignment horizontal="right" vertical="center"/>
    </xf>
    <xf numFmtId="0" fontId="32" fillId="6" borderId="1" xfId="0" applyFont="1" applyFill="1" applyBorder="1" applyAlignment="1">
      <alignment horizontal="center" vertical="center"/>
    </xf>
    <xf numFmtId="2" fontId="12" fillId="0" borderId="1" xfId="0" applyNumberFormat="1" applyFont="1" applyBorder="1" applyAlignment="1">
      <alignment horizontal="center" vertical="center"/>
    </xf>
    <xf numFmtId="2" fontId="28" fillId="5" borderId="1" xfId="0" applyNumberFormat="1" applyFont="1" applyFill="1" applyBorder="1" applyAlignment="1">
      <alignment horizontal="right" vertical="center" indent="1"/>
    </xf>
    <xf numFmtId="0" fontId="12" fillId="0" borderId="1" xfId="8" applyFont="1" applyBorder="1" applyAlignment="1">
      <alignment horizontal="left" vertical="center" wrapText="1" indent="1"/>
    </xf>
    <xf numFmtId="3" fontId="12" fillId="0" borderId="1" xfId="8" applyNumberFormat="1" applyFont="1" applyBorder="1" applyAlignment="1">
      <alignment horizontal="right" vertical="center" wrapText="1" indent="1"/>
    </xf>
    <xf numFmtId="3" fontId="12" fillId="0" borderId="1" xfId="1" applyNumberFormat="1" applyFont="1" applyBorder="1" applyAlignment="1">
      <alignment horizontal="right" vertical="center" indent="1"/>
    </xf>
    <xf numFmtId="4" fontId="25" fillId="0" borderId="1" xfId="1" applyNumberFormat="1" applyFont="1" applyBorder="1" applyAlignment="1">
      <alignment horizontal="right" vertical="center" indent="1"/>
    </xf>
    <xf numFmtId="3" fontId="23" fillId="0" borderId="1" xfId="1" applyNumberFormat="1" applyFont="1" applyBorder="1" applyAlignment="1">
      <alignment horizontal="right" vertical="center" indent="1"/>
    </xf>
    <xf numFmtId="4" fontId="26" fillId="0" borderId="1" xfId="1" applyNumberFormat="1" applyFont="1" applyBorder="1" applyAlignment="1">
      <alignment horizontal="right" vertical="center" indent="1"/>
    </xf>
    <xf numFmtId="3" fontId="23" fillId="5" borderId="1" xfId="1" applyNumberFormat="1" applyFont="1" applyFill="1" applyBorder="1" applyAlignment="1">
      <alignment horizontal="right" vertical="center" indent="1"/>
    </xf>
    <xf numFmtId="4" fontId="26" fillId="5" borderId="1" xfId="1" applyNumberFormat="1" applyFont="1" applyFill="1" applyBorder="1" applyAlignment="1">
      <alignment horizontal="right" vertical="center" indent="1"/>
    </xf>
    <xf numFmtId="3" fontId="23" fillId="0" borderId="1" xfId="0" applyNumberFormat="1" applyFont="1" applyBorder="1" applyAlignment="1">
      <alignment horizontal="right" vertical="center" indent="1"/>
    </xf>
    <xf numFmtId="4" fontId="26" fillId="0" borderId="1" xfId="0" applyNumberFormat="1" applyFont="1" applyBorder="1" applyAlignment="1">
      <alignment horizontal="right" vertical="center" indent="1"/>
    </xf>
    <xf numFmtId="3" fontId="12" fillId="0" borderId="1" xfId="0" applyNumberFormat="1" applyFont="1" applyBorder="1" applyAlignment="1">
      <alignment horizontal="right" vertical="center" indent="1"/>
    </xf>
    <xf numFmtId="2" fontId="26" fillId="0" borderId="1" xfId="0" applyNumberFormat="1" applyFont="1" applyBorder="1" applyAlignment="1">
      <alignment horizontal="right" vertical="center" indent="1"/>
    </xf>
    <xf numFmtId="4" fontId="25" fillId="0" borderId="1" xfId="0" applyNumberFormat="1" applyFont="1" applyBorder="1" applyAlignment="1">
      <alignment horizontal="right" vertical="center" indent="1"/>
    </xf>
    <xf numFmtId="3" fontId="12" fillId="0" borderId="1" xfId="1" applyNumberFormat="1" applyFont="1" applyBorder="1" applyAlignment="1">
      <alignment horizontal="right" vertical="center" wrapText="1" indent="1"/>
    </xf>
    <xf numFmtId="4" fontId="26" fillId="5" borderId="1" xfId="0" applyNumberFormat="1" applyFont="1" applyFill="1" applyBorder="1" applyAlignment="1">
      <alignment horizontal="right" vertical="center" indent="1"/>
    </xf>
    <xf numFmtId="3" fontId="23" fillId="5" borderId="1" xfId="1" applyNumberFormat="1" applyFont="1" applyFill="1" applyBorder="1" applyAlignment="1">
      <alignment horizontal="right" vertical="center" wrapText="1" indent="1"/>
    </xf>
    <xf numFmtId="0" fontId="32" fillId="8" borderId="1" xfId="0" applyFont="1" applyFill="1" applyBorder="1" applyAlignment="1">
      <alignment horizontal="left" vertical="center" indent="1"/>
    </xf>
    <xf numFmtId="0" fontId="29" fillId="0" borderId="1" xfId="0" applyFont="1" applyBorder="1" applyAlignment="1">
      <alignment horizontal="left" vertical="center" indent="1"/>
    </xf>
    <xf numFmtId="3" fontId="23" fillId="8" borderId="1" xfId="0" applyNumberFormat="1" applyFont="1" applyFill="1" applyBorder="1" applyAlignment="1">
      <alignment horizontal="right" vertical="center" indent="1"/>
    </xf>
    <xf numFmtId="2" fontId="26" fillId="8" borderId="1" xfId="0" applyNumberFormat="1" applyFont="1" applyFill="1" applyBorder="1" applyAlignment="1">
      <alignment horizontal="right" vertical="center" indent="1"/>
    </xf>
    <xf numFmtId="3" fontId="29" fillId="0" borderId="1" xfId="0" applyNumberFormat="1" applyFont="1" applyBorder="1" applyAlignment="1">
      <alignment horizontal="right" vertical="center" indent="1"/>
    </xf>
    <xf numFmtId="3" fontId="32" fillId="6" borderId="1" xfId="0" applyNumberFormat="1" applyFont="1" applyFill="1" applyBorder="1" applyAlignment="1">
      <alignment horizontal="right" vertical="center" indent="1"/>
    </xf>
    <xf numFmtId="2" fontId="26" fillId="6" borderId="1" xfId="0" applyNumberFormat="1" applyFont="1" applyFill="1" applyBorder="1" applyAlignment="1">
      <alignment horizontal="right" vertical="center" indent="1"/>
    </xf>
    <xf numFmtId="3" fontId="32" fillId="8" borderId="1" xfId="0" applyNumberFormat="1" applyFont="1" applyFill="1" applyBorder="1" applyAlignment="1">
      <alignment horizontal="right" vertical="center" indent="1"/>
    </xf>
    <xf numFmtId="3" fontId="32" fillId="9" borderId="1" xfId="0" applyNumberFormat="1" applyFont="1" applyFill="1" applyBorder="1" applyAlignment="1">
      <alignment horizontal="right" vertical="center" indent="1"/>
    </xf>
    <xf numFmtId="2" fontId="26" fillId="9" borderId="1" xfId="0" applyNumberFormat="1" applyFont="1" applyFill="1" applyBorder="1" applyAlignment="1">
      <alignment horizontal="right" vertical="center" indent="1"/>
    </xf>
    <xf numFmtId="0" fontId="23" fillId="8" borderId="1" xfId="0" applyFont="1" applyFill="1" applyBorder="1" applyAlignment="1">
      <alignment horizontal="left" vertical="center" indent="1"/>
    </xf>
    <xf numFmtId="0" fontId="32" fillId="8" borderId="1" xfId="0" applyFont="1" applyFill="1" applyBorder="1" applyAlignment="1">
      <alignment horizontal="right" vertical="center" indent="1"/>
    </xf>
    <xf numFmtId="2" fontId="38" fillId="8" borderId="1" xfId="0" applyNumberFormat="1" applyFont="1" applyFill="1" applyBorder="1" applyAlignment="1">
      <alignment horizontal="right" vertical="center" indent="1"/>
    </xf>
    <xf numFmtId="0" fontId="29" fillId="0" borderId="1" xfId="0" applyFont="1" applyBorder="1" applyAlignment="1">
      <alignment horizontal="right" vertical="center" indent="1"/>
    </xf>
    <xf numFmtId="2" fontId="39" fillId="0" borderId="1" xfId="0" applyNumberFormat="1" applyFont="1" applyBorder="1" applyAlignment="1">
      <alignment horizontal="right" vertical="center" indent="1"/>
    </xf>
    <xf numFmtId="1" fontId="32" fillId="5" borderId="1" xfId="0" applyNumberFormat="1" applyFont="1" applyFill="1" applyBorder="1" applyAlignment="1">
      <alignment horizontal="right" vertical="center" indent="1"/>
    </xf>
    <xf numFmtId="2" fontId="38" fillId="5" borderId="1" xfId="0" applyNumberFormat="1" applyFont="1" applyFill="1" applyBorder="1" applyAlignment="1">
      <alignment horizontal="right" vertical="center" indent="1"/>
    </xf>
    <xf numFmtId="0" fontId="23" fillId="8" borderId="1" xfId="0" applyFont="1" applyFill="1" applyBorder="1" applyAlignment="1">
      <alignment horizontal="right" vertical="center" indent="1"/>
    </xf>
    <xf numFmtId="0" fontId="12" fillId="0" borderId="1" xfId="0" applyFont="1" applyBorder="1" applyAlignment="1">
      <alignment horizontal="right" vertical="center" indent="1"/>
    </xf>
    <xf numFmtId="0" fontId="23" fillId="5" borderId="1" xfId="0" applyFont="1" applyFill="1" applyBorder="1" applyAlignment="1">
      <alignment horizontal="right" vertical="center" indent="1"/>
    </xf>
    <xf numFmtId="0" fontId="32" fillId="5" borderId="1" xfId="0" applyFont="1" applyFill="1" applyBorder="1" applyAlignment="1">
      <alignment horizontal="right" vertical="center" indent="1"/>
    </xf>
    <xf numFmtId="0" fontId="30" fillId="0" borderId="1" xfId="8" applyFont="1" applyBorder="1" applyAlignment="1">
      <alignment horizontal="left" vertical="center" wrapText="1" indent="1"/>
    </xf>
    <xf numFmtId="3" fontId="30" fillId="0" borderId="1" xfId="8" applyNumberFormat="1" applyFont="1" applyBorder="1" applyAlignment="1">
      <alignment horizontal="right" vertical="center" indent="1"/>
    </xf>
    <xf numFmtId="166" fontId="25" fillId="0" borderId="1" xfId="8" applyNumberFormat="1" applyFont="1" applyBorder="1" applyAlignment="1">
      <alignment horizontal="right" vertical="center" indent="1"/>
    </xf>
    <xf numFmtId="3" fontId="12" fillId="0" borderId="1" xfId="8" applyNumberFormat="1" applyFont="1" applyBorder="1" applyAlignment="1">
      <alignment horizontal="right" vertical="center" indent="1"/>
    </xf>
    <xf numFmtId="3" fontId="32" fillId="0" borderId="1" xfId="0" applyNumberFormat="1" applyFont="1" applyBorder="1" applyAlignment="1">
      <alignment horizontal="right" vertical="center" indent="1"/>
    </xf>
    <xf numFmtId="166" fontId="26" fillId="0" borderId="1" xfId="0" applyNumberFormat="1" applyFont="1" applyBorder="1" applyAlignment="1">
      <alignment horizontal="right" vertical="center" indent="1"/>
    </xf>
    <xf numFmtId="2" fontId="12" fillId="0" borderId="1" xfId="3" applyNumberFormat="1" applyFont="1" applyBorder="1" applyAlignment="1">
      <alignment horizontal="right" vertical="center" indent="1"/>
    </xf>
    <xf numFmtId="2" fontId="23" fillId="0" borderId="1" xfId="3" applyNumberFormat="1" applyFont="1" applyBorder="1" applyAlignment="1">
      <alignment horizontal="right" vertical="center" indent="1"/>
    </xf>
    <xf numFmtId="2" fontId="23" fillId="5" borderId="1" xfId="0" applyNumberFormat="1" applyFont="1" applyFill="1" applyBorder="1" applyAlignment="1">
      <alignment horizontal="right" vertical="center" indent="1"/>
    </xf>
    <xf numFmtId="3" fontId="12" fillId="0" borderId="1" xfId="3" applyNumberFormat="1" applyFont="1" applyBorder="1" applyAlignment="1">
      <alignment horizontal="right" vertical="center" indent="1"/>
    </xf>
    <xf numFmtId="3" fontId="23" fillId="0" borderId="1" xfId="3" applyNumberFormat="1" applyFont="1" applyBorder="1" applyAlignment="1">
      <alignment horizontal="right" vertical="center" indent="1"/>
    </xf>
    <xf numFmtId="3" fontId="30" fillId="0" borderId="1" xfId="4" applyNumberFormat="1" applyFont="1" applyBorder="1" applyAlignment="1">
      <alignment horizontal="right" vertical="center" indent="1"/>
    </xf>
    <xf numFmtId="3" fontId="31" fillId="0" borderId="1" xfId="4" applyNumberFormat="1" applyFont="1" applyBorder="1" applyAlignment="1">
      <alignment horizontal="right" vertical="center" indent="1"/>
    </xf>
    <xf numFmtId="2" fontId="12" fillId="0" borderId="1" xfId="0" applyNumberFormat="1" applyFont="1" applyBorder="1" applyAlignment="1">
      <alignment horizontal="right" vertical="center" indent="1"/>
    </xf>
    <xf numFmtId="0" fontId="44" fillId="0" borderId="0" xfId="0" applyFont="1" applyAlignment="1">
      <alignment vertical="center"/>
    </xf>
    <xf numFmtId="3" fontId="30" fillId="0" borderId="5" xfId="4" applyNumberFormat="1" applyFont="1" applyBorder="1" applyAlignment="1">
      <alignment horizontal="right" vertical="center" indent="1"/>
    </xf>
    <xf numFmtId="3" fontId="31" fillId="0" borderId="5" xfId="4" applyNumberFormat="1" applyFont="1" applyBorder="1" applyAlignment="1">
      <alignment horizontal="right" vertical="center" indent="1"/>
    </xf>
    <xf numFmtId="3" fontId="23" fillId="5" borderId="5" xfId="0" applyNumberFormat="1" applyFont="1" applyFill="1" applyBorder="1" applyAlignment="1">
      <alignment horizontal="right" vertical="center" indent="1"/>
    </xf>
    <xf numFmtId="4" fontId="26" fillId="9" borderId="1" xfId="0" applyNumberFormat="1" applyFont="1" applyFill="1" applyBorder="1" applyAlignment="1">
      <alignment horizontal="right" vertical="center" indent="1"/>
    </xf>
    <xf numFmtId="2" fontId="25" fillId="0" borderId="1" xfId="8" applyNumberFormat="1" applyFont="1" applyBorder="1" applyAlignment="1">
      <alignment horizontal="right" vertical="center" wrapText="1" indent="1"/>
    </xf>
    <xf numFmtId="2" fontId="25" fillId="0" borderId="1" xfId="8" applyNumberFormat="1" applyFont="1" applyBorder="1" applyAlignment="1">
      <alignment horizontal="right" vertical="center" indent="1"/>
    </xf>
    <xf numFmtId="3" fontId="30" fillId="0" borderId="1" xfId="9" applyNumberFormat="1" applyFont="1" applyBorder="1" applyAlignment="1">
      <alignment horizontal="right" vertical="center" indent="1"/>
    </xf>
    <xf numFmtId="0" fontId="30" fillId="0" borderId="1" xfId="6" applyFont="1" applyBorder="1" applyAlignment="1">
      <alignment horizontal="left" vertical="center" wrapText="1" indent="1"/>
    </xf>
    <xf numFmtId="3" fontId="30" fillId="0" borderId="1" xfId="7" applyNumberFormat="1" applyFont="1" applyBorder="1" applyAlignment="1">
      <alignment horizontal="right" vertical="center" indent="1"/>
    </xf>
    <xf numFmtId="4" fontId="25" fillId="0" borderId="1" xfId="7" applyNumberFormat="1" applyFont="1" applyBorder="1" applyAlignment="1">
      <alignment horizontal="right" vertical="center" indent="1"/>
    </xf>
    <xf numFmtId="3" fontId="32" fillId="5" borderId="1" xfId="0" applyNumberFormat="1" applyFont="1" applyFill="1" applyBorder="1" applyAlignment="1">
      <alignment horizontal="right" vertical="center" indent="1"/>
    </xf>
    <xf numFmtId="4" fontId="29" fillId="0" borderId="1" xfId="0" applyNumberFormat="1" applyFont="1" applyBorder="1" applyAlignment="1">
      <alignment horizontal="right" vertical="center" indent="1"/>
    </xf>
    <xf numFmtId="164" fontId="29" fillId="0" borderId="1" xfId="0" applyNumberFormat="1" applyFont="1" applyBorder="1" applyAlignment="1">
      <alignment horizontal="right" vertical="center" indent="1"/>
    </xf>
    <xf numFmtId="3" fontId="9" fillId="0" borderId="1" xfId="0" applyNumberFormat="1" applyFont="1" applyBorder="1" applyAlignment="1">
      <alignment horizontal="right" vertical="center" indent="1"/>
    </xf>
    <xf numFmtId="2" fontId="26" fillId="8" borderId="4" xfId="0" applyNumberFormat="1" applyFont="1" applyFill="1" applyBorder="1" applyAlignment="1">
      <alignment horizontal="right" vertical="center" indent="1"/>
    </xf>
    <xf numFmtId="2" fontId="25" fillId="0" borderId="4" xfId="0" applyNumberFormat="1" applyFont="1" applyBorder="1" applyAlignment="1">
      <alignment horizontal="right" vertical="center" indent="1"/>
    </xf>
    <xf numFmtId="2" fontId="23" fillId="5" borderId="4" xfId="0" applyNumberFormat="1" applyFont="1" applyFill="1" applyBorder="1" applyAlignment="1">
      <alignment horizontal="right" vertical="center" indent="1"/>
    </xf>
    <xf numFmtId="0" fontId="1" fillId="0" borderId="0" xfId="0" applyFont="1" applyAlignment="1">
      <alignment horizontal="center" vertical="top" wrapText="1"/>
    </xf>
    <xf numFmtId="0" fontId="1" fillId="0" borderId="0" xfId="0" applyFont="1" applyAlignment="1">
      <alignment horizontal="left" vertical="center" wrapText="1" indent="3"/>
    </xf>
    <xf numFmtId="0" fontId="3" fillId="0" borderId="0" xfId="0" applyFont="1" applyAlignment="1">
      <alignment horizontal="left" wrapText="1"/>
    </xf>
    <xf numFmtId="0" fontId="29" fillId="0" borderId="0" xfId="0" quotePrefix="1" applyFont="1" applyAlignment="1">
      <alignment horizontal="left" vertical="center"/>
    </xf>
    <xf numFmtId="0" fontId="30" fillId="0" borderId="1" xfId="9" applyFont="1" applyBorder="1" applyAlignment="1">
      <alignment horizontal="left" vertical="center" wrapText="1" indent="1"/>
    </xf>
    <xf numFmtId="0" fontId="16" fillId="0" borderId="9" xfId="2" applyFont="1" applyFill="1" applyBorder="1" applyAlignment="1">
      <alignment horizontal="left" vertical="center" wrapText="1" indent="3"/>
    </xf>
    <xf numFmtId="0" fontId="17" fillId="10" borderId="0" xfId="0" applyFont="1" applyFill="1" applyAlignment="1">
      <alignment horizontal="left" vertical="center" indent="2"/>
    </xf>
    <xf numFmtId="0" fontId="12" fillId="0" borderId="0" xfId="0" applyFont="1" applyAlignment="1">
      <alignment vertical="center"/>
    </xf>
    <xf numFmtId="0" fontId="24" fillId="10" borderId="6" xfId="0" applyFont="1" applyFill="1" applyBorder="1" applyAlignment="1">
      <alignment horizontal="center" vertical="center"/>
    </xf>
    <xf numFmtId="0" fontId="24" fillId="10" borderId="8" xfId="0" applyFont="1" applyFill="1" applyBorder="1" applyAlignment="1">
      <alignment horizontal="center" vertical="center" wrapText="1"/>
    </xf>
    <xf numFmtId="0" fontId="24" fillId="10" borderId="8" xfId="0" applyFont="1" applyFill="1" applyBorder="1" applyAlignment="1">
      <alignment horizontal="center" vertical="center"/>
    </xf>
    <xf numFmtId="0" fontId="24" fillId="10" borderId="4" xfId="0" applyFont="1" applyFill="1" applyBorder="1" applyAlignment="1">
      <alignment horizontal="center" vertical="center"/>
    </xf>
    <xf numFmtId="0" fontId="24" fillId="10" borderId="9" xfId="0" applyFont="1" applyFill="1" applyBorder="1" applyAlignment="1">
      <alignment horizontal="center" vertical="center"/>
    </xf>
    <xf numFmtId="0" fontId="24" fillId="10" borderId="2" xfId="0" applyFont="1" applyFill="1" applyBorder="1" applyAlignment="1">
      <alignment horizontal="center" vertical="center"/>
    </xf>
    <xf numFmtId="0" fontId="24" fillId="10" borderId="3" xfId="0" applyFont="1" applyFill="1" applyBorder="1" applyAlignment="1">
      <alignment horizontal="center" vertical="center"/>
    </xf>
    <xf numFmtId="0" fontId="24" fillId="10" borderId="2" xfId="1" applyFont="1" applyFill="1" applyBorder="1" applyAlignment="1">
      <alignment horizontal="center" vertical="center" wrapText="1"/>
    </xf>
    <xf numFmtId="0" fontId="24" fillId="10" borderId="10" xfId="1" applyFont="1" applyFill="1" applyBorder="1" applyAlignment="1">
      <alignment horizontal="center" vertical="center" wrapText="1"/>
    </xf>
    <xf numFmtId="0" fontId="24" fillId="10" borderId="1" xfId="1" applyFont="1" applyFill="1" applyBorder="1" applyAlignment="1">
      <alignment horizontal="center" vertical="center" wrapText="1"/>
    </xf>
    <xf numFmtId="0" fontId="17" fillId="10" borderId="0" xfId="0" applyFont="1" applyFill="1" applyAlignment="1">
      <alignment vertical="center"/>
    </xf>
    <xf numFmtId="0" fontId="27" fillId="10" borderId="1" xfId="0" applyFont="1" applyFill="1" applyBorder="1" applyAlignment="1">
      <alignment horizontal="center" vertical="center"/>
    </xf>
    <xf numFmtId="0" fontId="24" fillId="10" borderId="1" xfId="0" applyFont="1" applyFill="1" applyBorder="1" applyAlignment="1">
      <alignment horizontal="center" vertical="center"/>
    </xf>
    <xf numFmtId="0" fontId="6" fillId="0" borderId="0" xfId="0" applyFont="1" applyAlignment="1">
      <alignment horizontal="left" vertical="top" wrapText="1"/>
    </xf>
    <xf numFmtId="0" fontId="24" fillId="10" borderId="1" xfId="0" applyFont="1" applyFill="1" applyBorder="1" applyAlignment="1">
      <alignment horizontal="center" vertical="center" wrapText="1"/>
    </xf>
    <xf numFmtId="0" fontId="24" fillId="10" borderId="5" xfId="0" applyFont="1" applyFill="1" applyBorder="1" applyAlignment="1">
      <alignment horizontal="center" vertical="center"/>
    </xf>
    <xf numFmtId="0" fontId="12" fillId="0" borderId="0" xfId="0" applyFont="1" applyAlignment="1">
      <alignment horizontal="left" vertical="center"/>
    </xf>
    <xf numFmtId="0" fontId="24" fillId="10" borderId="4" xfId="0" applyFont="1" applyFill="1" applyBorder="1" applyAlignment="1">
      <alignment horizontal="center" vertical="center" wrapText="1" justifyLastLine="1"/>
    </xf>
    <xf numFmtId="0" fontId="24" fillId="10" borderId="9" xfId="0" applyFont="1" applyFill="1" applyBorder="1" applyAlignment="1">
      <alignment horizontal="center" vertical="center" wrapText="1"/>
    </xf>
    <xf numFmtId="0" fontId="24" fillId="10" borderId="9" xfId="0" applyFont="1" applyFill="1" applyBorder="1" applyAlignment="1">
      <alignment horizontal="center" vertical="center" wrapText="1" justifyLastLine="1"/>
    </xf>
    <xf numFmtId="0" fontId="24" fillId="10" borderId="5" xfId="0" applyFont="1" applyFill="1" applyBorder="1" applyAlignment="1">
      <alignment horizontal="center" vertical="center" wrapText="1" justifyLastLine="1"/>
    </xf>
    <xf numFmtId="0" fontId="24" fillId="10" borderId="4" xfId="1" applyFont="1" applyFill="1" applyBorder="1" applyAlignment="1">
      <alignment horizontal="center" vertical="center" wrapText="1"/>
    </xf>
    <xf numFmtId="0" fontId="24" fillId="10" borderId="5" xfId="1" applyFont="1" applyFill="1" applyBorder="1" applyAlignment="1">
      <alignment horizontal="center" vertical="center" wrapText="1"/>
    </xf>
    <xf numFmtId="0" fontId="17" fillId="10" borderId="0" xfId="0" applyFont="1" applyFill="1" applyAlignment="1">
      <alignment horizontal="left" vertical="center"/>
    </xf>
    <xf numFmtId="0" fontId="40" fillId="10" borderId="0" xfId="0" applyFont="1" applyFill="1" applyAlignment="1">
      <alignment horizontal="left" vertical="center"/>
    </xf>
    <xf numFmtId="0" fontId="24" fillId="10" borderId="10" xfId="0" applyFont="1" applyFill="1" applyBorder="1" applyAlignment="1">
      <alignment horizontal="center" vertical="center"/>
    </xf>
    <xf numFmtId="0" fontId="24" fillId="10" borderId="4" xfId="0" applyFont="1" applyFill="1" applyBorder="1" applyAlignment="1">
      <alignment horizontal="center" vertical="center" wrapText="1"/>
    </xf>
    <xf numFmtId="0" fontId="24" fillId="10" borderId="5" xfId="0" applyFont="1" applyFill="1" applyBorder="1" applyAlignment="1">
      <alignment horizontal="center" vertical="center" wrapText="1"/>
    </xf>
    <xf numFmtId="3" fontId="24" fillId="10" borderId="2" xfId="0" applyNumberFormat="1" applyFont="1" applyFill="1" applyBorder="1" applyAlignment="1">
      <alignment horizontal="center" vertical="center"/>
    </xf>
    <xf numFmtId="3" fontId="24" fillId="10" borderId="3" xfId="0" applyNumberFormat="1" applyFont="1" applyFill="1" applyBorder="1" applyAlignment="1">
      <alignment horizontal="center" vertical="center"/>
    </xf>
    <xf numFmtId="0" fontId="24" fillId="10" borderId="7" xfId="0" applyFont="1" applyFill="1" applyBorder="1" applyAlignment="1">
      <alignment horizontal="center" vertical="center"/>
    </xf>
    <xf numFmtId="0" fontId="24" fillId="10" borderId="1" xfId="0" applyFont="1" applyFill="1" applyBorder="1" applyAlignment="1">
      <alignment horizontal="center" vertical="center" wrapText="1" justifyLastLine="1"/>
    </xf>
    <xf numFmtId="0" fontId="27" fillId="10" borderId="1" xfId="0" applyFont="1" applyFill="1" applyBorder="1" applyAlignment="1">
      <alignment horizontal="center" vertical="center" wrapText="1"/>
    </xf>
    <xf numFmtId="0" fontId="12" fillId="0" borderId="1" xfId="0" applyFont="1" applyBorder="1" applyAlignment="1">
      <alignment horizontal="center" vertical="center"/>
    </xf>
    <xf numFmtId="0" fontId="43" fillId="10" borderId="1" xfId="0" applyFont="1" applyFill="1" applyBorder="1" applyAlignment="1">
      <alignment horizontal="center" vertical="center"/>
    </xf>
    <xf numFmtId="0" fontId="45" fillId="12" borderId="4" xfId="0" applyFont="1" applyFill="1" applyBorder="1" applyAlignment="1">
      <alignment horizontal="center" vertical="center"/>
    </xf>
    <xf numFmtId="0" fontId="45" fillId="12" borderId="5" xfId="0" applyFont="1" applyFill="1" applyBorder="1" applyAlignment="1">
      <alignment horizontal="center" vertical="center"/>
    </xf>
    <xf numFmtId="0" fontId="12" fillId="0" borderId="7" xfId="0" applyFont="1" applyBorder="1" applyAlignment="1">
      <alignment vertical="center"/>
    </xf>
    <xf numFmtId="0" fontId="9" fillId="0" borderId="0" xfId="0" applyFont="1" applyAlignment="1">
      <alignment vertical="center"/>
    </xf>
    <xf numFmtId="0" fontId="24" fillId="10" borderId="14" xfId="0" applyFont="1" applyFill="1" applyBorder="1" applyAlignment="1">
      <alignment horizontal="center" vertical="center"/>
    </xf>
    <xf numFmtId="0" fontId="24" fillId="10" borderId="15" xfId="0" applyFont="1" applyFill="1" applyBorder="1" applyAlignment="1">
      <alignment horizontal="center" vertical="center"/>
    </xf>
    <xf numFmtId="0" fontId="0" fillId="0" borderId="0" xfId="0" applyAlignment="1">
      <alignment horizontal="left" vertical="center"/>
    </xf>
    <xf numFmtId="0" fontId="34" fillId="0" borderId="4" xfId="0" applyFont="1" applyBorder="1" applyAlignment="1">
      <alignment horizontal="right" vertical="center" wrapText="1" indent="1"/>
    </xf>
    <xf numFmtId="0" fontId="34" fillId="0" borderId="5" xfId="0" applyFont="1" applyBorder="1" applyAlignment="1">
      <alignment horizontal="right" vertical="center" wrapText="1" indent="1"/>
    </xf>
    <xf numFmtId="0" fontId="35" fillId="5" borderId="1" xfId="0" applyFont="1" applyFill="1" applyBorder="1" applyAlignment="1">
      <alignment horizontal="center" vertical="center" wrapText="1"/>
    </xf>
    <xf numFmtId="0" fontId="34" fillId="0" borderId="4" xfId="0" applyFont="1" applyBorder="1" applyAlignment="1">
      <alignment horizontal="left" vertical="center" wrapText="1" indent="1"/>
    </xf>
    <xf numFmtId="0" fontId="34" fillId="0" borderId="9" xfId="0" applyFont="1" applyBorder="1" applyAlignment="1">
      <alignment horizontal="left" vertical="center" wrapText="1" indent="1"/>
    </xf>
    <xf numFmtId="0" fontId="34" fillId="0" borderId="5" xfId="0" applyFont="1" applyBorder="1" applyAlignment="1">
      <alignment horizontal="left" vertical="center" wrapText="1" indent="1"/>
    </xf>
    <xf numFmtId="0" fontId="36" fillId="0" borderId="0" xfId="0" applyFont="1" applyAlignment="1">
      <alignment horizontal="left" vertical="top" wrapText="1" indent="2"/>
    </xf>
    <xf numFmtId="0" fontId="29" fillId="0" borderId="0" xfId="0" applyFont="1" applyAlignment="1">
      <alignment horizontal="left" vertical="top" wrapText="1" indent="2"/>
    </xf>
    <xf numFmtId="0" fontId="24" fillId="10" borderId="11"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24" fillId="10" borderId="15" xfId="0" applyFont="1" applyFill="1" applyBorder="1" applyAlignment="1">
      <alignment horizontal="center" vertical="center" wrapText="1"/>
    </xf>
    <xf numFmtId="0" fontId="24" fillId="11" borderId="2" xfId="0" applyFont="1" applyFill="1" applyBorder="1" applyAlignment="1">
      <alignment horizontal="center" vertical="center"/>
    </xf>
    <xf numFmtId="0" fontId="24" fillId="11" borderId="3" xfId="0" applyFont="1" applyFill="1" applyBorder="1" applyAlignment="1">
      <alignment horizontal="center" vertical="center"/>
    </xf>
    <xf numFmtId="0" fontId="37" fillId="10" borderId="4" xfId="0" applyFont="1" applyFill="1" applyBorder="1" applyAlignment="1">
      <alignment horizontal="center" vertical="center"/>
    </xf>
    <xf numFmtId="0" fontId="37" fillId="10" borderId="9" xfId="0" applyFont="1" applyFill="1" applyBorder="1" applyAlignment="1">
      <alignment horizontal="center" vertical="center"/>
    </xf>
    <xf numFmtId="0" fontId="37" fillId="10" borderId="5" xfId="0" applyFont="1" applyFill="1" applyBorder="1" applyAlignment="1">
      <alignment horizontal="center" vertical="center"/>
    </xf>
    <xf numFmtId="3" fontId="24" fillId="10" borderId="1" xfId="0" applyNumberFormat="1" applyFont="1" applyFill="1" applyBorder="1" applyAlignment="1">
      <alignment horizontal="center" vertical="center"/>
    </xf>
    <xf numFmtId="0" fontId="24" fillId="11" borderId="1" xfId="0" applyFont="1" applyFill="1" applyBorder="1" applyAlignment="1">
      <alignment horizontal="center" vertical="center"/>
    </xf>
  </cellXfs>
  <cellStyles count="10">
    <cellStyle name="Hipervínculo" xfId="2" builtinId="8"/>
    <cellStyle name="Normal" xfId="0" builtinId="0" customBuiltin="1"/>
    <cellStyle name="Normal_Hoja1" xfId="8" xr:uid="{00000000-0005-0000-0000-000002000000}"/>
    <cellStyle name="Normal_Hoja2" xfId="9" xr:uid="{00000000-0005-0000-0000-000003000000}"/>
    <cellStyle name="Normal_Hoja3" xfId="1" xr:uid="{00000000-0005-0000-0000-000004000000}"/>
    <cellStyle name="Normal_Hoja5" xfId="7" xr:uid="{00000000-0005-0000-0000-000005000000}"/>
    <cellStyle name="Normal_Hoja7" xfId="3" xr:uid="{00000000-0005-0000-0000-000006000000}"/>
    <cellStyle name="Normal_Inscr_modalidad" xfId="5" xr:uid="{00000000-0005-0000-0000-000007000000}"/>
    <cellStyle name="Normal_Inscr_nivel" xfId="4" xr:uid="{00000000-0005-0000-0000-000008000000}"/>
    <cellStyle name="Normal_Inscr_rangoetario" xfId="6" xr:uid="{00000000-0005-0000-0000-000009000000}"/>
  </cellStyles>
  <dxfs count="0"/>
  <tableStyles count="1" defaultTableStyle="TableStyleMedium2" defaultPivotStyle="PivotStyleLight16">
    <tableStyle name="INAP 1" pivot="0" count="1" xr9:uid="{00000000-0011-0000-FFFF-FFFF00000000}">
      <tableStyleElement type="firstColumnStripe" size="3"/>
    </tableStyle>
  </tableStyles>
  <colors>
    <mruColors>
      <color rgb="FFABABAB"/>
      <color rgb="FF635983"/>
      <color rgb="FF9283BE"/>
      <color rgb="FF50B8B1"/>
      <color rgb="FFD7DF23"/>
      <color rgb="FFF79420"/>
      <color rgb="FF3BBCD8"/>
      <color rgb="FFEE4C99"/>
      <color rgb="FFFFD100"/>
      <color rgb="FF7A6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hyperlink" Target="#'C8'!A1"/></Relationships>
</file>

<file path=xl/drawings/_rels/drawing4.xml.rels><?xml version="1.0" encoding="UTF-8" standalone="yes"?>
<Relationships xmlns="http://schemas.openxmlformats.org/package/2006/relationships"><Relationship Id="rId1" Type="http://schemas.openxmlformats.org/officeDocument/2006/relationships/hyperlink" Target="#'C8'!A1"/></Relationships>
</file>

<file path=xl/drawings/_rels/drawing5.xml.rels><?xml version="1.0" encoding="UTF-8" standalone="yes"?>
<Relationships xmlns="http://schemas.openxmlformats.org/package/2006/relationships"><Relationship Id="rId1" Type="http://schemas.openxmlformats.org/officeDocument/2006/relationships/hyperlink" Target="#'C8'!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847723</xdr:colOff>
      <xdr:row>34</xdr:row>
      <xdr:rowOff>63049</xdr:rowOff>
    </xdr:to>
    <xdr:pic>
      <xdr:nvPicPr>
        <xdr:cNvPr id="5" name="Imagen 4">
          <a:extLst>
            <a:ext uri="{FF2B5EF4-FFF2-40B4-BE49-F238E27FC236}">
              <a16:creationId xmlns:a16="http://schemas.microsoft.com/office/drawing/2014/main" id="{155589A4-1BE2-87D4-493C-C9BBD06AB2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1579223" cy="6546939"/>
        </a:xfrm>
        <a:prstGeom prst="rect">
          <a:avLst/>
        </a:prstGeom>
      </xdr:spPr>
    </xdr:pic>
    <xdr:clientData/>
  </xdr:twoCellAnchor>
  <xdr:twoCellAnchor>
    <xdr:from>
      <xdr:col>16</xdr:col>
      <xdr:colOff>203202</xdr:colOff>
      <xdr:row>2</xdr:row>
      <xdr:rowOff>25402</xdr:rowOff>
    </xdr:from>
    <xdr:to>
      <xdr:col>16</xdr:col>
      <xdr:colOff>385336</xdr:colOff>
      <xdr:row>3</xdr:row>
      <xdr:rowOff>185421</xdr:rowOff>
    </xdr:to>
    <xdr:sp macro="" textlink="">
      <xdr:nvSpPr>
        <xdr:cNvPr id="4" name="Triángulo 3">
          <a:hlinkClick xmlns:r="http://schemas.openxmlformats.org/officeDocument/2006/relationships" r:id="rId2"/>
          <a:extLst>
            <a:ext uri="{FF2B5EF4-FFF2-40B4-BE49-F238E27FC236}">
              <a16:creationId xmlns:a16="http://schemas.microsoft.com/office/drawing/2014/main" id="{8156234B-0D43-9141-833F-5A921FA91B6C}"/>
            </a:ext>
          </a:extLst>
        </xdr:cNvPr>
        <xdr:cNvSpPr/>
      </xdr:nvSpPr>
      <xdr:spPr>
        <a:xfrm rot="5400000">
          <a:off x="13327009" y="490595"/>
          <a:ext cx="350519" cy="182134"/>
        </a:xfrm>
        <a:prstGeom prst="triangle">
          <a:avLst/>
        </a:prstGeom>
        <a:solidFill>
          <a:srgbClr val="9283BE">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0</xdr:rowOff>
    </xdr:from>
    <xdr:ext cx="8839200" cy="3759200"/>
    <xdr:sp macro="" textlink="">
      <xdr:nvSpPr>
        <xdr:cNvPr id="2" name="CuadroTexto 1">
          <a:extLst>
            <a:ext uri="{FF2B5EF4-FFF2-40B4-BE49-F238E27FC236}">
              <a16:creationId xmlns:a16="http://schemas.microsoft.com/office/drawing/2014/main" id="{A0F9E4A4-D9C1-1244-885C-7B4A6D12DAC2}"/>
            </a:ext>
          </a:extLst>
        </xdr:cNvPr>
        <xdr:cNvSpPr txBox="1"/>
      </xdr:nvSpPr>
      <xdr:spPr>
        <a:xfrm>
          <a:off x="444500" y="1562100"/>
          <a:ext cx="8839200" cy="375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s-AR" sz="1400" b="1" i="0" u="none" strike="noStrike" baseline="0">
              <a:solidFill>
                <a:schemeClr val="dk1"/>
              </a:solidFill>
              <a:effectLst/>
              <a:latin typeface="Calibri" panose="020F0502020204030204" pitchFamily="34" charset="0"/>
              <a:ea typeface="+mn-ea"/>
              <a:cs typeface="+mn-cs"/>
            </a:rPr>
            <a:t>Informe Estadístico de Capacitación (IEC)</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Año 2 - N.° 2. Mayo-agosto 2022 </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Instituto Nacional de la Administración Pública (INAP)</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Av. Roque Sáenz Peña 511, Ciudad Autónoma de Buenos Aires, República Argentina</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C. P.: C1035AAA - Tel</a:t>
          </a:r>
          <a:r>
            <a:rPr lang="es-AR" sz="1400" b="0" i="0" u="none" strike="noStrike" baseline="0">
              <a:solidFill>
                <a:schemeClr val="dk1"/>
              </a:solidFill>
              <a:effectLst/>
              <a:latin typeface="+mn-lt"/>
              <a:ea typeface="+mn-ea"/>
              <a:cs typeface="+mn-cs"/>
            </a:rPr>
            <a:t>.: </a:t>
          </a:r>
          <a:r>
            <a:rPr lang="en-US" sz="1400" b="0" i="0" u="none" strike="noStrike" baseline="0">
              <a:solidFill>
                <a:schemeClr val="dk1"/>
              </a:solidFill>
              <a:latin typeface="+mn-lt"/>
              <a:ea typeface="+mn-ea"/>
              <a:cs typeface="+mn-cs"/>
            </a:rPr>
            <a:t>6065-2310 </a:t>
          </a:r>
          <a:r>
            <a:rPr lang="es-AR" sz="1400" baseline="0">
              <a:latin typeface="+mn-lt"/>
            </a:rPr>
            <a:t> </a:t>
          </a:r>
        </a:p>
        <a:p>
          <a:r>
            <a:rPr lang="es-AR" sz="1400" b="0" i="0" u="none" strike="noStrike" baseline="0">
              <a:solidFill>
                <a:schemeClr val="dk1"/>
              </a:solidFill>
              <a:effectLst/>
              <a:latin typeface="Calibri" panose="020F0502020204030204" pitchFamily="34" charset="0"/>
              <a:ea typeface="+mn-ea"/>
              <a:cs typeface="+mn-cs"/>
            </a:rPr>
            <a:t>Correo electrónico: dinvesti@jefatura.gob.ar</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ISSN 2796-8081</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Dirección del Proyecto IEC</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Pablo Nemiña, Director de Gestión del Conocimiento, Investigación y Publicaciones</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Comité editorial</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Leandro E. Bottinelli, Director Institucional del INAP</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Julián Lopardo, Director Nacional de Planeamiento Estratégico de la Capacitación</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Vilma Paura, Directora Nacional de Oferta Académica</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Redacción</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Dante Sabatto</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Compilación y sistematización de datos</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Jorge Zappino</a:t>
          </a:r>
          <a:r>
            <a:rPr lang="es-AR" sz="1400" baseline="0">
              <a:latin typeface="Calibri" panose="020F0502020204030204" pitchFamily="34" charset="0"/>
            </a:rPr>
            <a:t> y </a:t>
          </a:r>
          <a:r>
            <a:rPr lang="es-AR" sz="1400" b="0" i="0" u="none" strike="noStrike" baseline="0">
              <a:solidFill>
                <a:schemeClr val="dk1"/>
              </a:solidFill>
              <a:effectLst/>
              <a:latin typeface="Calibri" panose="020F0502020204030204" pitchFamily="34" charset="0"/>
              <a:ea typeface="+mn-ea"/>
              <a:cs typeface="+mn-cs"/>
            </a:rPr>
            <a:t>Leonardo Llusa</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Edición</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Patricia Iacovone</a:t>
          </a:r>
          <a:r>
            <a:rPr lang="es-AR" sz="1400" baseline="0">
              <a:latin typeface="Calibri" panose="020F0502020204030204" pitchFamily="34" charset="0"/>
            </a:rPr>
            <a:t> </a:t>
          </a:r>
        </a:p>
        <a:p>
          <a:endParaRPr lang="es-AR" sz="1400" b="1" i="0" u="none" strike="noStrike" baseline="0">
            <a:solidFill>
              <a:schemeClr val="dk1"/>
            </a:solidFill>
            <a:effectLst/>
            <a:latin typeface="Calibri" panose="020F0502020204030204" pitchFamily="34" charset="0"/>
            <a:ea typeface="+mn-ea"/>
            <a:cs typeface="+mn-cs"/>
          </a:endParaRPr>
        </a:p>
        <a:p>
          <a:r>
            <a:rPr lang="es-AR" sz="1400" b="1" i="0" u="none" strike="noStrike" baseline="0">
              <a:solidFill>
                <a:schemeClr val="dk1"/>
              </a:solidFill>
              <a:effectLst/>
              <a:latin typeface="Calibri" panose="020F0502020204030204" pitchFamily="34" charset="0"/>
              <a:ea typeface="+mn-ea"/>
              <a:cs typeface="+mn-cs"/>
            </a:rPr>
            <a:t>Diseño y diagramación </a:t>
          </a:r>
          <a:r>
            <a:rPr lang="es-AR" sz="1400" baseline="0">
              <a:latin typeface="Calibri" panose="020F0502020204030204" pitchFamily="34" charset="0"/>
            </a:rPr>
            <a:t> </a:t>
          </a:r>
        </a:p>
        <a:p>
          <a:r>
            <a:rPr lang="es-AR" sz="1400" b="0" i="0" u="none" strike="noStrike" baseline="0">
              <a:solidFill>
                <a:schemeClr val="dk1"/>
              </a:solidFill>
              <a:effectLst/>
              <a:latin typeface="Calibri" panose="020F0502020204030204" pitchFamily="34" charset="0"/>
              <a:ea typeface="+mn-ea"/>
              <a:cs typeface="+mn-cs"/>
            </a:rPr>
            <a:t>Edwin Mac Donald</a:t>
          </a:r>
          <a:r>
            <a:rPr lang="es-AR" sz="1400" baseline="0">
              <a:latin typeface="Calibri" panose="020F0502020204030204" pitchFamily="34" charset="0"/>
            </a:rPr>
            <a:t> </a:t>
          </a:r>
        </a:p>
        <a:p>
          <a:endParaRPr lang="es-AR" sz="1400" b="0" i="0" u="none" strike="noStrike" baseline="0">
            <a:solidFill>
              <a:schemeClr val="dk1"/>
            </a:solidFill>
            <a:effectLst/>
            <a:latin typeface="Calibri" panose="020F0502020204030204" pitchFamily="34" charset="0"/>
            <a:ea typeface="+mn-ea"/>
            <a:cs typeface="+mn-cs"/>
          </a:endParaRPr>
        </a:p>
        <a:p>
          <a:r>
            <a:rPr lang="es-AR" sz="1400" b="0" i="0" u="none" strike="noStrike" baseline="0">
              <a:solidFill>
                <a:schemeClr val="dk1"/>
              </a:solidFill>
              <a:effectLst/>
              <a:latin typeface="Calibri" panose="020F0502020204030204" pitchFamily="34" charset="0"/>
              <a:ea typeface="+mn-ea"/>
              <a:cs typeface="+mn-cs"/>
            </a:rPr>
            <a:t>Las ideas y planteamientos contenidos en la presente edición son de exclusiva responsabilidad de sus autores y no comprometen la posición oficial del INAP. </a:t>
          </a:r>
          <a:r>
            <a:rPr lang="es-AR" sz="1400" baseline="0">
              <a:latin typeface="Calibri" panose="020F0502020204030204" pitchFamily="34" charset="0"/>
            </a:rPr>
            <a:t> </a:t>
          </a:r>
        </a:p>
        <a:p>
          <a:endParaRPr lang="es-AR" sz="1400" b="0" i="0" u="none" strike="noStrike" baseline="0">
            <a:solidFill>
              <a:schemeClr val="dk1"/>
            </a:solidFill>
            <a:effectLst/>
            <a:latin typeface="Calibri" panose="020F0502020204030204" pitchFamily="34" charset="0"/>
            <a:ea typeface="+mn-ea"/>
            <a:cs typeface="+mn-cs"/>
          </a:endParaRPr>
        </a:p>
        <a:p>
          <a:pPr lvl="0"/>
          <a:endParaRPr lang="es-AR" sz="1400" b="0" i="0" u="none" strike="noStrike" baseline="0">
            <a:solidFill>
              <a:schemeClr val="dk1"/>
            </a:solidFill>
            <a:effectLst/>
            <a:latin typeface="Calibri" panose="020F0502020204030204" pitchFamily="34" charset="0"/>
            <a:ea typeface="+mn-ea"/>
            <a:cs typeface="+mn-cs"/>
          </a:endParaRPr>
        </a:p>
      </xdr:txBody>
    </xdr:sp>
    <xdr:clientData/>
  </xdr:oneCellAnchor>
  <xdr:twoCellAnchor editAs="oneCell">
    <xdr:from>
      <xdr:col>1</xdr:col>
      <xdr:colOff>130175</xdr:colOff>
      <xdr:row>17</xdr:row>
      <xdr:rowOff>1349375</xdr:rowOff>
    </xdr:from>
    <xdr:to>
      <xdr:col>1</xdr:col>
      <xdr:colOff>1666875</xdr:colOff>
      <xdr:row>17</xdr:row>
      <xdr:rowOff>1895476</xdr:rowOff>
    </xdr:to>
    <xdr:pic>
      <xdr:nvPicPr>
        <xdr:cNvPr id="6" name="Imagen 3">
          <a:extLst>
            <a:ext uri="{FF2B5EF4-FFF2-40B4-BE49-F238E27FC236}">
              <a16:creationId xmlns:a16="http://schemas.microsoft.com/office/drawing/2014/main" id="{732C81BF-9F51-6447-BFED-726A52002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520700" y="9750425"/>
          <a:ext cx="1536700" cy="546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1781175</xdr:colOff>
      <xdr:row>17</xdr:row>
      <xdr:rowOff>1273175</xdr:rowOff>
    </xdr:from>
    <xdr:ext cx="7099300" cy="1168400"/>
    <xdr:sp macro="" textlink="">
      <xdr:nvSpPr>
        <xdr:cNvPr id="7" name="CuadroTexto 6">
          <a:extLst>
            <a:ext uri="{FF2B5EF4-FFF2-40B4-BE49-F238E27FC236}">
              <a16:creationId xmlns:a16="http://schemas.microsoft.com/office/drawing/2014/main" id="{8DDB31DE-3F4A-0D48-9611-B8506BE4B9F8}"/>
            </a:ext>
          </a:extLst>
        </xdr:cNvPr>
        <xdr:cNvSpPr txBox="1"/>
      </xdr:nvSpPr>
      <xdr:spPr>
        <a:xfrm>
          <a:off x="2171700" y="9674225"/>
          <a:ext cx="7099300" cy="1168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s-AR" sz="1400" b="0" i="0" u="none" strike="noStrike" baseline="0">
              <a:solidFill>
                <a:schemeClr val="dk1"/>
              </a:solidFill>
              <a:effectLst/>
              <a:latin typeface="Calibri" panose="020F0502020204030204" pitchFamily="34" charset="0"/>
              <a:ea typeface="+mn-ea"/>
              <a:cs typeface="+mn-cs"/>
            </a:rPr>
            <a:t>El IEC y su contenido se brindan bajo la licencia Creative Commons (CC) 2.5 Argentina: Reconocimiento-NoComercial-SinObraDerivada (BY-NC-ND): No se permite un uso comercial de la obra original ni la generación de obras derivadas.</a:t>
          </a:r>
          <a:r>
            <a:rPr lang="es-AR" sz="1400" baseline="0">
              <a:latin typeface="Calibri" panose="020F0502020204030204" pitchFamily="34" charset="0"/>
            </a:rPr>
            <a:t> </a:t>
          </a:r>
        </a:p>
        <a:p>
          <a:endParaRPr lang="es-AR" sz="1400" b="0" i="0" u="none" strike="noStrike" baseline="0">
            <a:solidFill>
              <a:schemeClr val="dk1"/>
            </a:solidFill>
            <a:effectLst/>
            <a:latin typeface="Calibri" panose="020F0502020204030204" pitchFamily="34" charset="0"/>
            <a:ea typeface="+mn-ea"/>
            <a:cs typeface="+mn-cs"/>
          </a:endParaRPr>
        </a:p>
        <a:p>
          <a:endParaRPr lang="es-MX" sz="1100"/>
        </a:p>
      </xdr:txBody>
    </xdr:sp>
    <xdr:clientData/>
  </xdr:oneCellAnchor>
  <xdr:oneCellAnchor>
    <xdr:from>
      <xdr:col>1</xdr:col>
      <xdr:colOff>53975</xdr:colOff>
      <xdr:row>17</xdr:row>
      <xdr:rowOff>2136775</xdr:rowOff>
    </xdr:from>
    <xdr:ext cx="8851900" cy="1140825"/>
    <xdr:sp macro="" textlink="">
      <xdr:nvSpPr>
        <xdr:cNvPr id="8" name="CuadroTexto 7">
          <a:extLst>
            <a:ext uri="{FF2B5EF4-FFF2-40B4-BE49-F238E27FC236}">
              <a16:creationId xmlns:a16="http://schemas.microsoft.com/office/drawing/2014/main" id="{DF36B05E-E11A-6F4D-87ED-1FD84122A938}"/>
            </a:ext>
          </a:extLst>
        </xdr:cNvPr>
        <xdr:cNvSpPr txBox="1"/>
      </xdr:nvSpPr>
      <xdr:spPr>
        <a:xfrm>
          <a:off x="444500" y="10537825"/>
          <a:ext cx="8851900" cy="1140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s-AR" sz="1400" b="0" i="0" u="none" strike="noStrike" baseline="0">
              <a:solidFill>
                <a:schemeClr val="dk1"/>
              </a:solidFill>
              <a:effectLst/>
              <a:latin typeface="Calibri" panose="020F0502020204030204" pitchFamily="34" charset="0"/>
              <a:ea typeface="+mn-ea"/>
              <a:cs typeface="+mn-cs"/>
            </a:rPr>
            <a:t>Esta publicación se encuentra disponible en forma libre y gratuita en: </a:t>
          </a:r>
        </a:p>
        <a:p>
          <a:r>
            <a:rPr lang="es-AR" sz="1400" b="0" i="0" u="none" strike="noStrike" baseline="0">
              <a:solidFill>
                <a:schemeClr val="dk1"/>
              </a:solidFill>
              <a:effectLst/>
              <a:latin typeface="Calibri" panose="020F0502020204030204" pitchFamily="34" charset="0"/>
              <a:ea typeface="+mn-ea"/>
              <a:cs typeface="+mn-cs"/>
            </a:rPr>
            <a:t>publicaciones.inap.gob.ar</a:t>
          </a:r>
          <a:r>
            <a:rPr lang="es-AR" sz="1400" baseline="0">
              <a:latin typeface="Calibri" panose="020F0502020204030204" pitchFamily="34" charset="0"/>
            </a:rPr>
            <a:t> </a:t>
          </a:r>
        </a:p>
        <a:p>
          <a:endParaRPr lang="es-AR" sz="1400" b="0" i="0" u="none" strike="noStrike" baseline="0">
            <a:solidFill>
              <a:schemeClr val="dk1"/>
            </a:solidFill>
            <a:effectLst/>
            <a:latin typeface="Calibri" panose="020F0502020204030204" pitchFamily="34" charset="0"/>
            <a:ea typeface="+mn-ea"/>
            <a:cs typeface="+mn-cs"/>
          </a:endParaRPr>
        </a:p>
        <a:p>
          <a:r>
            <a:rPr lang="es-AR" sz="1400" b="0" i="0" u="none" strike="noStrike" baseline="0">
              <a:solidFill>
                <a:schemeClr val="dk1"/>
              </a:solidFill>
              <a:effectLst/>
              <a:latin typeface="Calibri" panose="020F0502020204030204" pitchFamily="34" charset="0"/>
              <a:ea typeface="+mn-ea"/>
              <a:cs typeface="+mn-cs"/>
            </a:rPr>
            <a:t>Octubre de 2022</a:t>
          </a:r>
          <a:r>
            <a:rPr lang="es-AR" sz="1400" baseline="0">
              <a:latin typeface="Calibri" panose="020F0502020204030204" pitchFamily="34" charset="0"/>
            </a:rPr>
            <a:t> </a:t>
          </a:r>
          <a:endParaRPr lang="es-MX" sz="1400" baseline="0">
            <a:latin typeface="Calibri" panose="020F0502020204030204" pitchFamily="34" charset="0"/>
          </a:endParaRPr>
        </a:p>
        <a:p>
          <a:endParaRPr lang="es-MX" sz="1100"/>
        </a:p>
      </xdr:txBody>
    </xdr:sp>
    <xdr:clientData/>
  </xdr:oneCellAnchor>
  <xdr:oneCellAnchor>
    <xdr:from>
      <xdr:col>1</xdr:col>
      <xdr:colOff>50800</xdr:colOff>
      <xdr:row>17</xdr:row>
      <xdr:rowOff>76200</xdr:rowOff>
    </xdr:from>
    <xdr:ext cx="8902700" cy="1188146"/>
    <xdr:sp macro="" textlink="">
      <xdr:nvSpPr>
        <xdr:cNvPr id="9" name="CuadroTexto 8">
          <a:extLst>
            <a:ext uri="{FF2B5EF4-FFF2-40B4-BE49-F238E27FC236}">
              <a16:creationId xmlns:a16="http://schemas.microsoft.com/office/drawing/2014/main" id="{81A3730D-4239-53FE-816E-6099963F82D3}"/>
            </a:ext>
          </a:extLst>
        </xdr:cNvPr>
        <xdr:cNvSpPr txBox="1"/>
      </xdr:nvSpPr>
      <xdr:spPr>
        <a:xfrm>
          <a:off x="441325" y="8477250"/>
          <a:ext cx="8902700" cy="1188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sz="1400"/>
        </a:p>
        <a:p>
          <a:r>
            <a:rPr lang="es-MX" sz="1400"/>
            <a:t>El uso del lenguaje inclusivo y no sexista implica un cambio cultural que se enmarca en un objetivo de la actual gestión de Gobierno y se sustenta en la normativa vigente en materia de género, diversidad y derechos humanos en la Argentina. En esta publicación se utilizan diferentes estrategias para no caer en prejuicios y estereotipos que promueven la desigualdad, la exclusión o la discriminación de colectivos, personas o grupos.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3347</xdr:colOff>
      <xdr:row>0</xdr:row>
      <xdr:rowOff>475662</xdr:rowOff>
    </xdr:from>
    <xdr:to>
      <xdr:col>8</xdr:col>
      <xdr:colOff>3347</xdr:colOff>
      <xdr:row>0</xdr:row>
      <xdr:rowOff>826181</xdr:rowOff>
    </xdr:to>
    <xdr:sp macro="" textlink="">
      <xdr:nvSpPr>
        <xdr:cNvPr id="6" name="Triángulo 5">
          <a:hlinkClick xmlns:r="http://schemas.openxmlformats.org/officeDocument/2006/relationships" r:id="rId1"/>
          <a:extLst>
            <a:ext uri="{FF2B5EF4-FFF2-40B4-BE49-F238E27FC236}">
              <a16:creationId xmlns:a16="http://schemas.microsoft.com/office/drawing/2014/main" id="{F9337BF4-CB15-834C-99FE-5BD78EA7828E}"/>
            </a:ext>
          </a:extLst>
        </xdr:cNvPr>
        <xdr:cNvSpPr/>
      </xdr:nvSpPr>
      <xdr:spPr>
        <a:xfrm rot="5400000">
          <a:off x="7930687" y="6509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3683000</xdr:colOff>
      <xdr:row>0</xdr:row>
      <xdr:rowOff>462962</xdr:rowOff>
    </xdr:from>
    <xdr:to>
      <xdr:col>7</xdr:col>
      <xdr:colOff>3683000</xdr:colOff>
      <xdr:row>0</xdr:row>
      <xdr:rowOff>813481</xdr:rowOff>
    </xdr:to>
    <xdr:sp macro="" textlink="">
      <xdr:nvSpPr>
        <xdr:cNvPr id="7" name="Triángulo 6">
          <a:hlinkClick xmlns:r="http://schemas.openxmlformats.org/officeDocument/2006/relationships" r:id="rId1"/>
          <a:extLst>
            <a:ext uri="{FF2B5EF4-FFF2-40B4-BE49-F238E27FC236}">
              <a16:creationId xmlns:a16="http://schemas.microsoft.com/office/drawing/2014/main" id="{68640451-60F4-7B40-8D48-F21DA395B85B}"/>
            </a:ext>
          </a:extLst>
        </xdr:cNvPr>
        <xdr:cNvSpPr/>
      </xdr:nvSpPr>
      <xdr:spPr>
        <a:xfrm rot="5400000">
          <a:off x="82829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462962</xdr:rowOff>
    </xdr:from>
    <xdr:to>
      <xdr:col>4</xdr:col>
      <xdr:colOff>0</xdr:colOff>
      <xdr:row>0</xdr:row>
      <xdr:rowOff>813481</xdr:rowOff>
    </xdr:to>
    <xdr:sp macro="" textlink="">
      <xdr:nvSpPr>
        <xdr:cNvPr id="7" name="Triángulo 6">
          <a:hlinkClick xmlns:r="http://schemas.openxmlformats.org/officeDocument/2006/relationships" r:id="rId1"/>
          <a:extLst>
            <a:ext uri="{FF2B5EF4-FFF2-40B4-BE49-F238E27FC236}">
              <a16:creationId xmlns:a16="http://schemas.microsoft.com/office/drawing/2014/main" id="{945158CA-CC15-E14F-B8B0-A2BADC61A290}"/>
            </a:ext>
          </a:extLst>
        </xdr:cNvPr>
        <xdr:cNvSpPr/>
      </xdr:nvSpPr>
      <xdr:spPr>
        <a:xfrm rot="5400000">
          <a:off x="86131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36"/>
  <sheetViews>
    <sheetView showGridLines="0" tabSelected="1" zoomScale="141" zoomScaleNormal="141" workbookViewId="0">
      <selection activeCell="H3" sqref="H3"/>
    </sheetView>
  </sheetViews>
  <sheetFormatPr baseColWidth="10" defaultColWidth="0" defaultRowHeight="15" zeroHeight="1" x14ac:dyDescent="0.2"/>
  <cols>
    <col min="1" max="1" width="10.83203125" customWidth="1"/>
    <col min="2" max="2" width="40.83203125" customWidth="1"/>
    <col min="3" max="4" width="20.83203125" customWidth="1"/>
    <col min="5" max="5" width="5.83203125" customWidth="1"/>
    <col min="6" max="6" width="40.83203125" customWidth="1"/>
    <col min="7" max="8" width="20.83203125" customWidth="1"/>
    <col min="9" max="9" width="5.83203125" customWidth="1"/>
    <col min="10" max="10" width="20.83203125" customWidth="1"/>
    <col min="11" max="11" width="5.83203125" customWidth="1"/>
    <col min="12" max="14" width="10.83203125" customWidth="1"/>
    <col min="15" max="15" width="20.83203125" customWidth="1"/>
    <col min="16" max="16" width="10.83203125" customWidth="1"/>
    <col min="17" max="17" width="10.83203125" hidden="1" customWidth="1"/>
    <col min="18" max="16384" width="10.83203125" hidden="1"/>
  </cols>
  <sheetData>
    <row r="1" spans="1:7" x14ac:dyDescent="0.2">
      <c r="A1" s="92"/>
    </row>
    <row r="2" spans="1:7" x14ac:dyDescent="0.2"/>
    <row r="3" spans="1:7" x14ac:dyDescent="0.2">
      <c r="C3" s="28"/>
      <c r="D3" s="28"/>
    </row>
    <row r="4" spans="1:7" x14ac:dyDescent="0.2"/>
    <row r="5" spans="1:7" x14ac:dyDescent="0.2">
      <c r="C5" t="s">
        <v>252</v>
      </c>
      <c r="G5" t="s">
        <v>252</v>
      </c>
    </row>
    <row r="6" spans="1:7" x14ac:dyDescent="0.2"/>
    <row r="7" spans="1:7" x14ac:dyDescent="0.2"/>
    <row r="8" spans="1:7" x14ac:dyDescent="0.2"/>
    <row r="9" spans="1:7" x14ac:dyDescent="0.2"/>
    <row r="10" spans="1:7" x14ac:dyDescent="0.2"/>
    <row r="11" spans="1:7" x14ac:dyDescent="0.2"/>
    <row r="12" spans="1:7" x14ac:dyDescent="0.2"/>
    <row r="13" spans="1:7" x14ac:dyDescent="0.2"/>
    <row r="14" spans="1:7" x14ac:dyDescent="0.2"/>
    <row r="15" spans="1:7" x14ac:dyDescent="0.2"/>
    <row r="16" spans="1:7"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spans="1:1" x14ac:dyDescent="0.2"/>
    <row r="34" spans="1:1" x14ac:dyDescent="0.2"/>
    <row r="35" spans="1:1" ht="5.25" customHeight="1" x14ac:dyDescent="0.2"/>
    <row r="36" spans="1:1" hidden="1" x14ac:dyDescent="0.2">
      <c r="A36" s="125"/>
    </row>
  </sheetData>
  <sheetProtection algorithmName="SHA-512" hashValue="UVmw1jVMTJCtuYakkNq/dW2b4N5yfWporDL3NGJyNCumAR53vza6xVaiUwHoJpzfOhypC1oF/141aLm3Ttgrjg==" saltValue="gzGh2NyGlIgDNljBt1MlW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06"/>
  <sheetViews>
    <sheetView showGridLines="0" zoomScale="141" zoomScaleNormal="141" workbookViewId="0">
      <selection activeCell="A15" sqref="A15"/>
    </sheetView>
  </sheetViews>
  <sheetFormatPr baseColWidth="10" defaultColWidth="0" defaultRowHeight="15" zeroHeight="1" x14ac:dyDescent="0.2"/>
  <cols>
    <col min="1" max="1" width="4.6640625" customWidth="1"/>
    <col min="2" max="2" width="40.83203125" style="9" customWidth="1"/>
    <col min="3" max="3" width="20.83203125" style="9" customWidth="1"/>
    <col min="4" max="4" width="20.83203125" style="11" customWidth="1"/>
    <col min="5" max="5" width="5.83203125" customWidth="1"/>
    <col min="6" max="6" width="40.83203125" customWidth="1"/>
    <col min="7" max="8" width="20.83203125" customWidth="1"/>
    <col min="9" max="9" width="5.83203125" customWidth="1"/>
    <col min="10" max="10" width="20.83203125" customWidth="1"/>
    <col min="11" max="11" width="5.83203125" customWidth="1"/>
    <col min="12" max="14" width="10.83203125" customWidth="1"/>
    <col min="15" max="15" width="20.83203125" customWidth="1"/>
    <col min="16" max="16384" width="11.5" hidden="1"/>
  </cols>
  <sheetData>
    <row r="1" spans="1:9" ht="100" customHeight="1" x14ac:dyDescent="0.2">
      <c r="A1" s="94"/>
      <c r="B1" s="94" t="s">
        <v>218</v>
      </c>
      <c r="C1" s="94"/>
      <c r="D1" s="94"/>
      <c r="E1" s="94"/>
      <c r="F1" s="94"/>
      <c r="G1" s="94"/>
      <c r="H1" s="94"/>
      <c r="I1" s="94"/>
    </row>
    <row r="2" spans="1:9" ht="19.75" customHeight="1" x14ac:dyDescent="0.2">
      <c r="B2"/>
      <c r="C2" s="19"/>
    </row>
    <row r="3" spans="1:9" ht="25" customHeight="1" x14ac:dyDescent="0.2">
      <c r="B3" s="219" t="s">
        <v>220</v>
      </c>
      <c r="C3" s="221"/>
      <c r="D3" s="221"/>
      <c r="F3" s="210" t="s">
        <v>222</v>
      </c>
      <c r="G3" s="211"/>
      <c r="H3" s="211"/>
    </row>
    <row r="4" spans="1:9" ht="25" customHeight="1" x14ac:dyDescent="0.2">
      <c r="B4" s="210" t="s">
        <v>106</v>
      </c>
      <c r="C4" s="211"/>
      <c r="D4" s="211"/>
      <c r="F4" s="210" t="s">
        <v>106</v>
      </c>
      <c r="G4" s="211"/>
      <c r="H4" s="211"/>
    </row>
    <row r="5" spans="1:9" ht="25" customHeight="1" x14ac:dyDescent="0.2">
      <c r="B5" s="235" t="s">
        <v>210</v>
      </c>
      <c r="C5" s="219" t="s">
        <v>252</v>
      </c>
      <c r="D5" s="237" t="s">
        <v>6</v>
      </c>
      <c r="E5" s="125"/>
      <c r="F5" s="235" t="s">
        <v>210</v>
      </c>
      <c r="G5" s="219" t="s">
        <v>252</v>
      </c>
      <c r="H5" s="237" t="s">
        <v>252</v>
      </c>
    </row>
    <row r="6" spans="1:9" ht="25" customHeight="1" x14ac:dyDescent="0.2">
      <c r="B6" s="236"/>
      <c r="C6" s="219"/>
      <c r="D6" s="209"/>
      <c r="F6" s="236"/>
      <c r="G6" s="219"/>
      <c r="H6" s="209"/>
    </row>
    <row r="7" spans="1:9" ht="20" customHeight="1" x14ac:dyDescent="0.2">
      <c r="B7" s="147" t="s">
        <v>209</v>
      </c>
      <c r="C7" s="159">
        <v>131</v>
      </c>
      <c r="D7" s="82">
        <f t="shared" ref="D7:D13" si="0">(C7/$C$14)*100</f>
        <v>44.256756756756758</v>
      </c>
      <c r="E7" s="18"/>
      <c r="F7" s="147" t="s">
        <v>209</v>
      </c>
      <c r="G7" s="159">
        <v>117</v>
      </c>
      <c r="H7" s="82">
        <f t="shared" ref="H7:H13" si="1">(G7/$G$14)*100</f>
        <v>81.25</v>
      </c>
    </row>
    <row r="8" spans="1:9" ht="20" customHeight="1" x14ac:dyDescent="0.2">
      <c r="B8" s="147" t="s">
        <v>211</v>
      </c>
      <c r="C8" s="159">
        <v>65</v>
      </c>
      <c r="D8" s="82">
        <f t="shared" si="0"/>
        <v>21.95945945945946</v>
      </c>
      <c r="E8" s="18"/>
      <c r="F8" s="147" t="s">
        <v>211</v>
      </c>
      <c r="G8" s="159">
        <v>15</v>
      </c>
      <c r="H8" s="82">
        <f t="shared" si="1"/>
        <v>10.416666666666668</v>
      </c>
    </row>
    <row r="9" spans="1:9" ht="20" customHeight="1" x14ac:dyDescent="0.2">
      <c r="B9" s="147" t="s">
        <v>212</v>
      </c>
      <c r="C9" s="159">
        <v>52</v>
      </c>
      <c r="D9" s="82">
        <f t="shared" si="0"/>
        <v>17.567567567567568</v>
      </c>
      <c r="E9" s="18"/>
      <c r="F9" s="147" t="s">
        <v>212</v>
      </c>
      <c r="G9" s="159">
        <v>9</v>
      </c>
      <c r="H9" s="82">
        <f t="shared" si="1"/>
        <v>6.25</v>
      </c>
    </row>
    <row r="10" spans="1:9" ht="20" customHeight="1" x14ac:dyDescent="0.2">
      <c r="B10" s="147" t="s">
        <v>213</v>
      </c>
      <c r="C10" s="159">
        <v>17</v>
      </c>
      <c r="D10" s="82">
        <f t="shared" si="0"/>
        <v>5.7432432432432439</v>
      </c>
      <c r="E10" s="18"/>
      <c r="F10" s="147" t="s">
        <v>213</v>
      </c>
      <c r="G10" s="159">
        <v>0</v>
      </c>
      <c r="H10" s="82">
        <f t="shared" si="1"/>
        <v>0</v>
      </c>
    </row>
    <row r="11" spans="1:9" ht="20" customHeight="1" x14ac:dyDescent="0.2">
      <c r="B11" s="147" t="s">
        <v>214</v>
      </c>
      <c r="C11" s="159">
        <v>10</v>
      </c>
      <c r="D11" s="82">
        <f t="shared" si="0"/>
        <v>3.3783783783783785</v>
      </c>
      <c r="E11" s="18"/>
      <c r="F11" s="147" t="s">
        <v>214</v>
      </c>
      <c r="G11" s="159">
        <v>0</v>
      </c>
      <c r="H11" s="82">
        <f t="shared" si="1"/>
        <v>0</v>
      </c>
    </row>
    <row r="12" spans="1:9" ht="20" customHeight="1" x14ac:dyDescent="0.2">
      <c r="B12" s="147" t="s">
        <v>215</v>
      </c>
      <c r="C12" s="159">
        <v>7</v>
      </c>
      <c r="D12" s="82">
        <f t="shared" si="0"/>
        <v>2.3648648648648649</v>
      </c>
      <c r="E12" s="18"/>
      <c r="F12" s="147" t="s">
        <v>215</v>
      </c>
      <c r="G12" s="159">
        <v>1</v>
      </c>
      <c r="H12" s="82">
        <f t="shared" si="1"/>
        <v>0.69444444444444442</v>
      </c>
    </row>
    <row r="13" spans="1:9" ht="20" customHeight="1" x14ac:dyDescent="0.2">
      <c r="B13" s="147" t="s">
        <v>216</v>
      </c>
      <c r="C13" s="159">
        <v>14</v>
      </c>
      <c r="D13" s="82">
        <f t="shared" si="0"/>
        <v>4.7297297297297298</v>
      </c>
      <c r="E13" s="18"/>
      <c r="F13" s="147" t="s">
        <v>216</v>
      </c>
      <c r="G13" s="159">
        <v>2</v>
      </c>
      <c r="H13" s="82">
        <f t="shared" si="1"/>
        <v>1.3888888888888888</v>
      </c>
    </row>
    <row r="14" spans="1:9" ht="20" customHeight="1" x14ac:dyDescent="0.2">
      <c r="B14" s="65" t="s">
        <v>3</v>
      </c>
      <c r="C14" s="166">
        <f>SUM(C7:C13)</f>
        <v>296</v>
      </c>
      <c r="D14" s="83">
        <f>SUM(D7:D13)</f>
        <v>100</v>
      </c>
      <c r="E14" s="18"/>
      <c r="F14" s="65" t="s">
        <v>3</v>
      </c>
      <c r="G14" s="166">
        <f>SUM(G7:G13)</f>
        <v>144</v>
      </c>
      <c r="H14" s="83">
        <f>SUM(H7:H13)</f>
        <v>100</v>
      </c>
    </row>
    <row r="15" spans="1:9" ht="25" customHeight="1" x14ac:dyDescent="0.2">
      <c r="A15" s="125"/>
      <c r="B15" s="223" t="s">
        <v>37</v>
      </c>
      <c r="C15" s="223"/>
      <c r="D15" s="223"/>
      <c r="E15" s="223"/>
    </row>
    <row r="191" spans="1:17" s="9" customFormat="1" hidden="1" x14ac:dyDescent="0.2">
      <c r="A191"/>
      <c r="D191" s="11"/>
      <c r="E191"/>
      <c r="F191"/>
      <c r="G191"/>
      <c r="H191"/>
      <c r="I191"/>
      <c r="J191"/>
      <c r="K191"/>
      <c r="L191"/>
      <c r="M191"/>
      <c r="N191"/>
      <c r="O191"/>
      <c r="P191"/>
      <c r="Q191"/>
    </row>
    <row r="192" spans="1:17" s="9" customFormat="1" hidden="1" x14ac:dyDescent="0.2">
      <c r="A192"/>
      <c r="D192" s="11"/>
      <c r="E192"/>
      <c r="F192"/>
      <c r="G192"/>
      <c r="H192"/>
      <c r="I192"/>
      <c r="J192"/>
      <c r="K192"/>
      <c r="L192"/>
      <c r="M192"/>
      <c r="N192"/>
      <c r="O192"/>
      <c r="P192"/>
      <c r="Q192"/>
    </row>
    <row r="193" spans="1:17" s="9" customFormat="1" hidden="1" x14ac:dyDescent="0.2">
      <c r="A193"/>
      <c r="D193" s="11"/>
      <c r="E193"/>
      <c r="F193"/>
      <c r="G193"/>
      <c r="H193"/>
      <c r="I193"/>
      <c r="J193"/>
      <c r="K193"/>
      <c r="L193"/>
      <c r="M193"/>
      <c r="N193"/>
      <c r="O193"/>
      <c r="P193"/>
      <c r="Q193"/>
    </row>
    <row r="194" spans="1:17" s="9" customFormat="1" hidden="1" x14ac:dyDescent="0.2">
      <c r="A194"/>
      <c r="D194" s="11"/>
      <c r="E194"/>
      <c r="F194"/>
      <c r="G194"/>
      <c r="H194"/>
      <c r="I194"/>
      <c r="J194"/>
      <c r="K194"/>
      <c r="L194"/>
      <c r="M194"/>
      <c r="N194"/>
      <c r="O194"/>
      <c r="P194"/>
      <c r="Q194"/>
    </row>
    <row r="195" spans="1:17" s="9" customFormat="1" hidden="1" x14ac:dyDescent="0.2">
      <c r="A195"/>
      <c r="D195" s="11"/>
      <c r="E195"/>
      <c r="F195"/>
      <c r="G195"/>
      <c r="H195"/>
      <c r="I195"/>
      <c r="J195"/>
      <c r="K195"/>
      <c r="L195"/>
      <c r="M195"/>
      <c r="N195"/>
      <c r="O195"/>
      <c r="P195"/>
      <c r="Q195"/>
    </row>
    <row r="196" spans="1:17" s="9" customFormat="1" hidden="1" x14ac:dyDescent="0.2">
      <c r="A196"/>
      <c r="D196" s="11"/>
      <c r="E196"/>
      <c r="F196"/>
      <c r="G196"/>
      <c r="H196"/>
      <c r="I196"/>
      <c r="J196"/>
      <c r="K196"/>
      <c r="L196"/>
      <c r="M196"/>
      <c r="N196"/>
      <c r="O196"/>
      <c r="P196"/>
      <c r="Q196"/>
    </row>
    <row r="197" spans="1:17" s="9" customFormat="1" hidden="1" x14ac:dyDescent="0.2">
      <c r="A197"/>
      <c r="D197" s="11"/>
      <c r="E197"/>
      <c r="F197"/>
      <c r="G197"/>
      <c r="H197"/>
      <c r="I197"/>
      <c r="J197"/>
      <c r="K197"/>
      <c r="L197"/>
      <c r="M197"/>
      <c r="N197"/>
      <c r="O197"/>
      <c r="P197"/>
      <c r="Q197"/>
    </row>
    <row r="198" spans="1:17" s="9" customFormat="1" hidden="1" x14ac:dyDescent="0.2">
      <c r="A198"/>
      <c r="D198" s="11"/>
      <c r="E198"/>
      <c r="F198"/>
      <c r="G198"/>
      <c r="H198"/>
      <c r="I198"/>
      <c r="J198"/>
      <c r="K198"/>
      <c r="L198"/>
      <c r="M198"/>
      <c r="N198"/>
      <c r="O198"/>
      <c r="P198"/>
      <c r="Q198"/>
    </row>
    <row r="199" spans="1:17" s="9" customFormat="1" hidden="1" x14ac:dyDescent="0.2">
      <c r="A199"/>
      <c r="D199" s="11"/>
      <c r="E199"/>
      <c r="F199"/>
      <c r="G199"/>
      <c r="H199"/>
      <c r="I199"/>
      <c r="J199"/>
      <c r="K199"/>
      <c r="L199"/>
      <c r="M199"/>
      <c r="N199"/>
      <c r="O199"/>
      <c r="P199"/>
      <c r="Q199"/>
    </row>
    <row r="200" spans="1:17" s="9" customFormat="1" hidden="1" x14ac:dyDescent="0.2">
      <c r="A200"/>
      <c r="D200" s="11"/>
      <c r="E200"/>
      <c r="F200"/>
      <c r="G200"/>
      <c r="H200"/>
      <c r="I200"/>
      <c r="J200"/>
      <c r="K200"/>
      <c r="L200"/>
      <c r="M200"/>
      <c r="N200"/>
      <c r="O200"/>
      <c r="P200"/>
      <c r="Q200"/>
    </row>
    <row r="201" spans="1:17" s="9" customFormat="1" hidden="1" x14ac:dyDescent="0.2">
      <c r="A201"/>
      <c r="D201" s="11"/>
      <c r="E201"/>
      <c r="F201"/>
      <c r="G201"/>
      <c r="H201"/>
      <c r="I201"/>
      <c r="J201"/>
      <c r="K201"/>
      <c r="L201"/>
      <c r="M201"/>
      <c r="N201"/>
      <c r="O201"/>
      <c r="P201"/>
      <c r="Q201"/>
    </row>
    <row r="202" spans="1:17" s="9" customFormat="1" hidden="1" x14ac:dyDescent="0.2">
      <c r="A202"/>
      <c r="D202" s="11"/>
      <c r="E202"/>
      <c r="F202"/>
      <c r="G202"/>
      <c r="H202"/>
      <c r="I202"/>
      <c r="J202"/>
      <c r="K202"/>
      <c r="L202"/>
      <c r="M202"/>
      <c r="N202"/>
      <c r="O202"/>
      <c r="P202"/>
      <c r="Q202"/>
    </row>
    <row r="203" spans="1:17" s="9" customFormat="1" hidden="1" x14ac:dyDescent="0.2">
      <c r="A203"/>
      <c r="D203" s="11"/>
      <c r="E203"/>
      <c r="F203"/>
      <c r="G203"/>
      <c r="H203"/>
      <c r="I203"/>
      <c r="J203"/>
      <c r="K203"/>
      <c r="L203"/>
      <c r="M203"/>
      <c r="N203"/>
      <c r="O203"/>
      <c r="P203"/>
      <c r="Q203"/>
    </row>
    <row r="204" spans="1:17" s="9" customFormat="1" hidden="1" x14ac:dyDescent="0.2">
      <c r="A204"/>
      <c r="D204" s="11"/>
      <c r="E204"/>
      <c r="F204"/>
      <c r="G204"/>
      <c r="H204"/>
      <c r="I204"/>
      <c r="J204"/>
      <c r="K204"/>
      <c r="L204"/>
      <c r="M204"/>
      <c r="N204"/>
      <c r="O204"/>
      <c r="P204"/>
      <c r="Q204"/>
    </row>
    <row r="205" spans="1:17" s="9" customFormat="1" hidden="1" x14ac:dyDescent="0.2">
      <c r="A205"/>
      <c r="B205" s="20"/>
      <c r="D205" s="11"/>
      <c r="E205"/>
      <c r="F205"/>
      <c r="G205"/>
      <c r="H205"/>
      <c r="I205"/>
      <c r="J205"/>
      <c r="K205"/>
      <c r="L205"/>
      <c r="M205"/>
      <c r="N205"/>
      <c r="O205"/>
      <c r="P205"/>
      <c r="Q205"/>
    </row>
    <row r="206" spans="1:17" s="9" customFormat="1" hidden="1" x14ac:dyDescent="0.2">
      <c r="A206"/>
      <c r="D206" s="11"/>
      <c r="E206"/>
      <c r="F206"/>
      <c r="G206"/>
      <c r="H206"/>
      <c r="I206"/>
      <c r="J206"/>
      <c r="K206"/>
      <c r="L206"/>
      <c r="M206"/>
      <c r="N206"/>
      <c r="O206"/>
      <c r="P206"/>
      <c r="Q206"/>
    </row>
  </sheetData>
  <sheetProtection algorithmName="SHA-512" hashValue="lU702RPfuaQ5n1Lqsof8cRXUP+IH4SpQ1k9upvAeksXRFCr0oKIlIjgPRDuvbMstatpP8+ScSNEbpgevkGEHZQ==" saltValue="4CXEUQZ4I6YIA5j5S6luQw==" spinCount="100000" sheet="1" objects="1" scenarios="1"/>
  <mergeCells count="11">
    <mergeCell ref="B15:E15"/>
    <mergeCell ref="B3:D3"/>
    <mergeCell ref="F3:H3"/>
    <mergeCell ref="B4:D4"/>
    <mergeCell ref="F4:H4"/>
    <mergeCell ref="B5:B6"/>
    <mergeCell ref="F5:F6"/>
    <mergeCell ref="C5:C6"/>
    <mergeCell ref="D5:D6"/>
    <mergeCell ref="G5:G6"/>
    <mergeCell ref="H5:H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dimension ref="A1:U25"/>
  <sheetViews>
    <sheetView showGridLines="0" zoomScale="141" zoomScaleNormal="141" workbookViewId="0">
      <selection activeCell="A25" sqref="A25"/>
    </sheetView>
  </sheetViews>
  <sheetFormatPr baseColWidth="10" defaultColWidth="0" defaultRowHeight="15" zeroHeight="1" x14ac:dyDescent="0.2"/>
  <cols>
    <col min="1" max="1" width="4.6640625" customWidth="1"/>
    <col min="2" max="2" width="60.83203125" customWidth="1"/>
    <col min="3" max="7" width="10.83203125" customWidth="1"/>
    <col min="8" max="8" width="10.83203125" style="9" customWidth="1"/>
    <col min="9" max="9" width="5.83203125" customWidth="1"/>
    <col min="10" max="10" width="60.83203125" customWidth="1"/>
    <col min="11" max="16" width="10.83203125" customWidth="1"/>
    <col min="17" max="17" width="5.83203125" customWidth="1"/>
    <col min="18" max="21" width="0" hidden="1" customWidth="1"/>
    <col min="22" max="16384" width="11.5" hidden="1"/>
  </cols>
  <sheetData>
    <row r="1" spans="1:17" ht="100" customHeight="1" x14ac:dyDescent="0.2">
      <c r="A1" s="99"/>
      <c r="B1" s="217" t="s">
        <v>98</v>
      </c>
      <c r="C1" s="217"/>
      <c r="D1" s="217"/>
      <c r="E1" s="217"/>
      <c r="F1" s="217"/>
      <c r="G1" s="217"/>
      <c r="H1" s="217"/>
      <c r="I1" s="217"/>
      <c r="J1" s="217"/>
      <c r="K1" s="217"/>
      <c r="L1" s="217"/>
      <c r="M1" s="217"/>
      <c r="N1" s="217"/>
      <c r="O1" s="217"/>
      <c r="P1" s="217"/>
      <c r="Q1" s="217"/>
    </row>
    <row r="2" spans="1:17" ht="19.75" customHeight="1" x14ac:dyDescent="0.2"/>
    <row r="3" spans="1:17" ht="50" customHeight="1" x14ac:dyDescent="0.2">
      <c r="B3" s="219" t="s">
        <v>11</v>
      </c>
      <c r="C3" s="221" t="s">
        <v>220</v>
      </c>
      <c r="D3" s="221"/>
      <c r="E3" s="238"/>
      <c r="F3" s="238"/>
      <c r="G3" s="238"/>
      <c r="H3" s="238"/>
      <c r="I3" s="49"/>
      <c r="J3" s="219" t="s">
        <v>11</v>
      </c>
      <c r="K3" s="238" t="s">
        <v>222</v>
      </c>
      <c r="L3" s="238"/>
      <c r="M3" s="238"/>
      <c r="N3" s="238"/>
      <c r="O3" s="238"/>
      <c r="P3" s="238"/>
      <c r="Q3" s="49"/>
    </row>
    <row r="4" spans="1:17" ht="25" customHeight="1" x14ac:dyDescent="0.2">
      <c r="B4" s="219"/>
      <c r="C4" s="219" t="s">
        <v>106</v>
      </c>
      <c r="D4" s="219"/>
      <c r="E4" s="219"/>
      <c r="F4" s="219"/>
      <c r="G4" s="219"/>
      <c r="H4" s="219"/>
      <c r="I4" s="49"/>
      <c r="J4" s="219"/>
      <c r="K4" s="219" t="s">
        <v>106</v>
      </c>
      <c r="L4" s="219"/>
      <c r="M4" s="219"/>
      <c r="N4" s="219"/>
      <c r="O4" s="219"/>
      <c r="P4" s="219"/>
      <c r="Q4" s="49"/>
    </row>
    <row r="5" spans="1:17" ht="25" customHeight="1" x14ac:dyDescent="0.2">
      <c r="B5" s="219"/>
      <c r="C5" s="219" t="s">
        <v>252</v>
      </c>
      <c r="D5" s="219"/>
      <c r="E5" s="219"/>
      <c r="F5" s="219"/>
      <c r="G5" s="219"/>
      <c r="H5" s="219"/>
      <c r="I5" s="49"/>
      <c r="J5" s="219"/>
      <c r="K5" s="219" t="s">
        <v>252</v>
      </c>
      <c r="L5" s="219"/>
      <c r="M5" s="219"/>
      <c r="N5" s="219"/>
      <c r="O5" s="219"/>
      <c r="P5" s="219"/>
      <c r="Q5" s="49"/>
    </row>
    <row r="6" spans="1:17" ht="25" customHeight="1" x14ac:dyDescent="0.2">
      <c r="B6" s="219"/>
      <c r="C6" s="219" t="s">
        <v>8</v>
      </c>
      <c r="D6" s="219"/>
      <c r="E6" s="219" t="s">
        <v>7</v>
      </c>
      <c r="F6" s="219"/>
      <c r="G6" s="219" t="s">
        <v>3</v>
      </c>
      <c r="H6" s="219" t="s">
        <v>6</v>
      </c>
      <c r="I6" s="49"/>
      <c r="J6" s="219"/>
      <c r="K6" s="219" t="s">
        <v>8</v>
      </c>
      <c r="L6" s="219"/>
      <c r="M6" s="219" t="s">
        <v>7</v>
      </c>
      <c r="N6" s="219"/>
      <c r="O6" s="219" t="s">
        <v>3</v>
      </c>
      <c r="P6" s="219" t="s">
        <v>6</v>
      </c>
      <c r="Q6" s="49"/>
    </row>
    <row r="7" spans="1:17" ht="25" customHeight="1" x14ac:dyDescent="0.2">
      <c r="B7" s="219"/>
      <c r="C7" s="101" t="s">
        <v>5</v>
      </c>
      <c r="D7" s="101" t="s">
        <v>6</v>
      </c>
      <c r="E7" s="101" t="s">
        <v>5</v>
      </c>
      <c r="F7" s="101" t="s">
        <v>6</v>
      </c>
      <c r="G7" s="219"/>
      <c r="H7" s="219"/>
      <c r="I7" s="49"/>
      <c r="J7" s="219"/>
      <c r="K7" s="101" t="s">
        <v>5</v>
      </c>
      <c r="L7" s="101" t="s">
        <v>6</v>
      </c>
      <c r="M7" s="101" t="s">
        <v>5</v>
      </c>
      <c r="N7" s="101" t="s">
        <v>6</v>
      </c>
      <c r="O7" s="219"/>
      <c r="P7" s="219"/>
      <c r="Q7" s="49"/>
    </row>
    <row r="8" spans="1:17" s="15" customFormat="1" ht="20" customHeight="1" x14ac:dyDescent="0.2">
      <c r="B8" s="167" t="s">
        <v>107</v>
      </c>
      <c r="C8" s="168">
        <v>4693</v>
      </c>
      <c r="D8" s="169">
        <v>19.294494922501336</v>
      </c>
      <c r="E8" s="168">
        <v>7878</v>
      </c>
      <c r="F8" s="169">
        <v>21.899758151947292</v>
      </c>
      <c r="G8" s="170">
        <v>12571</v>
      </c>
      <c r="H8" s="169">
        <v>20.848812524877271</v>
      </c>
      <c r="I8" s="52"/>
      <c r="J8" s="167" t="s">
        <v>107</v>
      </c>
      <c r="K8" s="168">
        <v>985</v>
      </c>
      <c r="L8" s="169">
        <v>20.94853253934496</v>
      </c>
      <c r="M8" s="168">
        <v>1860</v>
      </c>
      <c r="N8" s="169">
        <v>24.480126349039221</v>
      </c>
      <c r="O8" s="150">
        <v>2845</v>
      </c>
      <c r="P8" s="169">
        <v>23.130081300813007</v>
      </c>
    </row>
    <row r="9" spans="1:17" s="15" customFormat="1" ht="20" customHeight="1" x14ac:dyDescent="0.2">
      <c r="B9" s="167" t="s">
        <v>108</v>
      </c>
      <c r="C9" s="168">
        <v>2077</v>
      </c>
      <c r="D9" s="169">
        <v>8.5392426921021247</v>
      </c>
      <c r="E9" s="168">
        <v>3845</v>
      </c>
      <c r="F9" s="169">
        <v>10.688571984543964</v>
      </c>
      <c r="G9" s="170">
        <v>5922</v>
      </c>
      <c r="H9" s="169">
        <v>9.8215470346291625</v>
      </c>
      <c r="I9" s="52"/>
      <c r="J9" s="167" t="s">
        <v>108</v>
      </c>
      <c r="K9" s="168">
        <v>507</v>
      </c>
      <c r="L9" s="169">
        <v>10.782645682688218</v>
      </c>
      <c r="M9" s="168">
        <v>881</v>
      </c>
      <c r="N9" s="169">
        <v>11.5951566201632</v>
      </c>
      <c r="O9" s="150">
        <v>1388</v>
      </c>
      <c r="P9" s="169">
        <v>11.284552845528454</v>
      </c>
    </row>
    <row r="10" spans="1:17" ht="20" customHeight="1" x14ac:dyDescent="0.2">
      <c r="B10" s="167" t="s">
        <v>109</v>
      </c>
      <c r="C10" s="168">
        <v>2036</v>
      </c>
      <c r="D10" s="169">
        <v>8.3706779591333316</v>
      </c>
      <c r="E10" s="168">
        <v>3692</v>
      </c>
      <c r="F10" s="169">
        <v>10.263252995302032</v>
      </c>
      <c r="G10" s="170">
        <v>5728</v>
      </c>
      <c r="H10" s="169">
        <v>9.4998009818230056</v>
      </c>
      <c r="I10" s="49"/>
      <c r="J10" s="167" t="s">
        <v>109</v>
      </c>
      <c r="K10" s="168">
        <v>453</v>
      </c>
      <c r="L10" s="169">
        <v>9.6341982135261581</v>
      </c>
      <c r="M10" s="168">
        <v>930</v>
      </c>
      <c r="N10" s="169">
        <v>12.24006317451961</v>
      </c>
      <c r="O10" s="150">
        <v>1383</v>
      </c>
      <c r="P10" s="169">
        <v>11.24390243902439</v>
      </c>
    </row>
    <row r="11" spans="1:17" ht="20" customHeight="1" x14ac:dyDescent="0.2">
      <c r="B11" s="167" t="s">
        <v>110</v>
      </c>
      <c r="C11" s="168">
        <v>1853</v>
      </c>
      <c r="D11" s="169">
        <v>7.6183036631994412</v>
      </c>
      <c r="E11" s="168">
        <v>3604</v>
      </c>
      <c r="F11" s="169">
        <v>10.018625079921053</v>
      </c>
      <c r="G11" s="170">
        <v>5457</v>
      </c>
      <c r="H11" s="169">
        <v>9.0503515987793541</v>
      </c>
      <c r="I11" s="49"/>
      <c r="J11" s="167" t="s">
        <v>110</v>
      </c>
      <c r="K11" s="168">
        <v>461</v>
      </c>
      <c r="L11" s="169">
        <v>9.8043385793279452</v>
      </c>
      <c r="M11" s="168">
        <v>727</v>
      </c>
      <c r="N11" s="169">
        <v>9.5683074493287705</v>
      </c>
      <c r="O11" s="150">
        <v>1188</v>
      </c>
      <c r="P11" s="169">
        <v>9.6585365853658534</v>
      </c>
    </row>
    <row r="12" spans="1:17" ht="20" customHeight="1" x14ac:dyDescent="0.2">
      <c r="B12" s="167" t="s">
        <v>111</v>
      </c>
      <c r="C12" s="168">
        <v>856</v>
      </c>
      <c r="D12" s="169">
        <v>3.5193027175924021</v>
      </c>
      <c r="E12" s="168">
        <v>1280</v>
      </c>
      <c r="F12" s="169">
        <v>3.5582242237233483</v>
      </c>
      <c r="G12" s="170">
        <v>2136</v>
      </c>
      <c r="H12" s="169">
        <v>3.5425235504842778</v>
      </c>
      <c r="I12" s="49"/>
      <c r="J12" s="167" t="s">
        <v>111</v>
      </c>
      <c r="K12" s="168">
        <v>200</v>
      </c>
      <c r="L12" s="169">
        <v>4.2535091450446618</v>
      </c>
      <c r="M12" s="168">
        <v>311</v>
      </c>
      <c r="N12" s="169">
        <v>4.0931824164253747</v>
      </c>
      <c r="O12" s="150">
        <v>511</v>
      </c>
      <c r="P12" s="169">
        <v>4.154471544715447</v>
      </c>
    </row>
    <row r="13" spans="1:17" ht="20" customHeight="1" x14ac:dyDescent="0.2">
      <c r="B13" s="167" t="s">
        <v>112</v>
      </c>
      <c r="C13" s="168">
        <v>795</v>
      </c>
      <c r="D13" s="169">
        <v>3.2685112856144385</v>
      </c>
      <c r="E13" s="168">
        <v>589</v>
      </c>
      <c r="F13" s="169">
        <v>1.6373391154476971</v>
      </c>
      <c r="G13" s="170">
        <v>1384</v>
      </c>
      <c r="H13" s="169">
        <v>2.295342974658352</v>
      </c>
      <c r="I13" s="49"/>
      <c r="J13" s="167" t="s">
        <v>112</v>
      </c>
      <c r="K13" s="168">
        <v>114</v>
      </c>
      <c r="L13" s="169">
        <v>2.4245002126754573</v>
      </c>
      <c r="M13" s="168">
        <v>84</v>
      </c>
      <c r="N13" s="169">
        <v>1.1055540931824164</v>
      </c>
      <c r="O13" s="150">
        <v>198</v>
      </c>
      <c r="P13" s="169">
        <v>1.6097560975609757</v>
      </c>
    </row>
    <row r="14" spans="1:17" ht="20" customHeight="1" x14ac:dyDescent="0.2">
      <c r="B14" s="167" t="s">
        <v>113</v>
      </c>
      <c r="C14" s="168">
        <v>653</v>
      </c>
      <c r="D14" s="169">
        <v>2.6847017226493444</v>
      </c>
      <c r="E14" s="168">
        <v>418</v>
      </c>
      <c r="F14" s="169">
        <v>1.1619825980596559</v>
      </c>
      <c r="G14" s="170">
        <v>1071</v>
      </c>
      <c r="H14" s="169">
        <v>1.7762372296669764</v>
      </c>
      <c r="I14" s="49"/>
      <c r="J14" s="167" t="s">
        <v>119</v>
      </c>
      <c r="K14" s="168">
        <v>110</v>
      </c>
      <c r="L14" s="169">
        <v>2.3394300297745643</v>
      </c>
      <c r="M14" s="168">
        <v>54</v>
      </c>
      <c r="N14" s="169">
        <v>0.71071334561726762</v>
      </c>
      <c r="O14" s="150">
        <v>164</v>
      </c>
      <c r="P14" s="169">
        <v>1.3333333333333335</v>
      </c>
    </row>
    <row r="15" spans="1:17" ht="20" customHeight="1" x14ac:dyDescent="0.2">
      <c r="B15" s="167" t="s">
        <v>114</v>
      </c>
      <c r="C15" s="168">
        <v>613</v>
      </c>
      <c r="D15" s="169">
        <v>2.5202483246310079</v>
      </c>
      <c r="E15" s="168">
        <v>567</v>
      </c>
      <c r="F15" s="169">
        <v>1.5761821366024518</v>
      </c>
      <c r="G15" s="170">
        <v>1180</v>
      </c>
      <c r="H15" s="169">
        <v>1.9570120737694041</v>
      </c>
      <c r="I15" s="49"/>
      <c r="J15" s="167" t="s">
        <v>115</v>
      </c>
      <c r="K15" s="168">
        <v>67</v>
      </c>
      <c r="L15" s="169">
        <v>1.4249255635899616</v>
      </c>
      <c r="M15" s="168">
        <v>81</v>
      </c>
      <c r="N15" s="169">
        <v>1.0660700184259015</v>
      </c>
      <c r="O15" s="150">
        <v>148</v>
      </c>
      <c r="P15" s="169">
        <v>1.2032520325203253</v>
      </c>
    </row>
    <row r="16" spans="1:17" ht="20" customHeight="1" x14ac:dyDescent="0.2">
      <c r="B16" s="167" t="s">
        <v>115</v>
      </c>
      <c r="C16" s="168">
        <v>520</v>
      </c>
      <c r="D16" s="169">
        <v>2.1378941742383755</v>
      </c>
      <c r="E16" s="168">
        <v>418</v>
      </c>
      <c r="F16" s="169">
        <v>1.1619825980596559</v>
      </c>
      <c r="G16" s="170">
        <v>938</v>
      </c>
      <c r="H16" s="169">
        <v>1.5556587501658483</v>
      </c>
      <c r="I16" s="49"/>
      <c r="J16" s="167" t="s">
        <v>122</v>
      </c>
      <c r="K16" s="168">
        <v>47</v>
      </c>
      <c r="L16" s="169">
        <v>0.99957464908549554</v>
      </c>
      <c r="M16" s="168">
        <v>100</v>
      </c>
      <c r="N16" s="169">
        <v>1.3161358252171624</v>
      </c>
      <c r="O16" s="150">
        <v>147</v>
      </c>
      <c r="P16" s="169">
        <v>1.1951219512195121</v>
      </c>
    </row>
    <row r="17" spans="2:17" ht="20" customHeight="1" x14ac:dyDescent="0.2">
      <c r="B17" s="167" t="s">
        <v>116</v>
      </c>
      <c r="C17" s="168">
        <v>497</v>
      </c>
      <c r="D17" s="169">
        <v>2.0433334703778319</v>
      </c>
      <c r="E17" s="168">
        <v>225</v>
      </c>
      <c r="F17" s="169">
        <v>0.62546910182636972</v>
      </c>
      <c r="G17" s="170">
        <v>722</v>
      </c>
      <c r="H17" s="169">
        <v>1.1974260315775507</v>
      </c>
      <c r="I17" s="49"/>
      <c r="J17" s="167" t="s">
        <v>113</v>
      </c>
      <c r="K17" s="168">
        <v>64</v>
      </c>
      <c r="L17" s="169">
        <v>1.3611229264142919</v>
      </c>
      <c r="M17" s="168">
        <v>63</v>
      </c>
      <c r="N17" s="169">
        <v>0.82916556988681234</v>
      </c>
      <c r="O17" s="150">
        <v>127</v>
      </c>
      <c r="P17" s="169">
        <v>1.032520325203252</v>
      </c>
    </row>
    <row r="18" spans="2:17" ht="20" customHeight="1" x14ac:dyDescent="0.2">
      <c r="B18" s="167" t="s">
        <v>117</v>
      </c>
      <c r="C18" s="168">
        <v>202</v>
      </c>
      <c r="D18" s="169">
        <v>0.83048965999259949</v>
      </c>
      <c r="E18" s="168">
        <v>134</v>
      </c>
      <c r="F18" s="169">
        <v>0.37250159842103803</v>
      </c>
      <c r="G18" s="170">
        <v>336</v>
      </c>
      <c r="H18" s="169">
        <v>0.55725089558179652</v>
      </c>
      <c r="I18" s="49"/>
      <c r="J18" s="167" t="s">
        <v>121</v>
      </c>
      <c r="K18" s="168">
        <v>392</v>
      </c>
      <c r="L18" s="169">
        <v>8.3368779242875384</v>
      </c>
      <c r="M18" s="168">
        <v>516</v>
      </c>
      <c r="N18" s="169">
        <v>6.791260858120558</v>
      </c>
      <c r="O18" s="150">
        <v>908</v>
      </c>
      <c r="P18" s="169">
        <v>7.3821138211382111</v>
      </c>
    </row>
    <row r="19" spans="2:17" ht="20" customHeight="1" x14ac:dyDescent="0.2">
      <c r="B19" s="167" t="s">
        <v>118</v>
      </c>
      <c r="C19" s="168">
        <v>169</v>
      </c>
      <c r="D19" s="169">
        <v>0.69481560662747199</v>
      </c>
      <c r="E19" s="168">
        <v>207</v>
      </c>
      <c r="F19" s="169">
        <v>0.57543157368026021</v>
      </c>
      <c r="G19" s="170">
        <v>376</v>
      </c>
      <c r="H19" s="169">
        <v>0.62359028791296278</v>
      </c>
      <c r="I19" s="49"/>
      <c r="J19" s="167" t="s">
        <v>120</v>
      </c>
      <c r="K19" s="168">
        <v>1302</v>
      </c>
      <c r="L19" s="169">
        <v>27.690344534240747</v>
      </c>
      <c r="M19" s="168">
        <v>1991</v>
      </c>
      <c r="N19" s="169">
        <v>26.204264280073701</v>
      </c>
      <c r="O19" s="150">
        <v>3293</v>
      </c>
      <c r="P19" s="169">
        <v>26.772357723577233</v>
      </c>
    </row>
    <row r="20" spans="2:17" ht="20" customHeight="1" x14ac:dyDescent="0.2">
      <c r="B20" s="167" t="s">
        <v>119</v>
      </c>
      <c r="C20" s="168">
        <v>128</v>
      </c>
      <c r="D20" s="169">
        <v>0.52625087365867695</v>
      </c>
      <c r="E20" s="168">
        <v>63</v>
      </c>
      <c r="F20" s="169">
        <v>0.17513134851138354</v>
      </c>
      <c r="G20" s="170">
        <v>191</v>
      </c>
      <c r="H20" s="169">
        <v>0.31677059838131882</v>
      </c>
      <c r="I20" s="49"/>
      <c r="J20" s="117" t="s">
        <v>3</v>
      </c>
      <c r="K20" s="171">
        <v>4702</v>
      </c>
      <c r="L20" s="172">
        <v>100</v>
      </c>
      <c r="M20" s="171">
        <v>7598</v>
      </c>
      <c r="N20" s="172">
        <v>99.999999999999986</v>
      </c>
      <c r="O20" s="171">
        <v>12300</v>
      </c>
      <c r="P20" s="172">
        <v>99.999999999999986</v>
      </c>
    </row>
    <row r="21" spans="2:17" ht="20" customHeight="1" x14ac:dyDescent="0.2">
      <c r="B21" s="167" t="s">
        <v>120</v>
      </c>
      <c r="C21" s="168">
        <v>8130</v>
      </c>
      <c r="D21" s="169">
        <v>33.425153147226908</v>
      </c>
      <c r="E21" s="168">
        <v>11215</v>
      </c>
      <c r="F21" s="169">
        <v>31.176159897701055</v>
      </c>
      <c r="G21" s="170">
        <v>19345</v>
      </c>
      <c r="H21" s="169">
        <v>32.083388616160278</v>
      </c>
      <c r="I21" s="49"/>
      <c r="J21" s="49"/>
      <c r="K21" s="49"/>
      <c r="L21" s="49"/>
      <c r="M21" s="49"/>
      <c r="N21" s="49"/>
      <c r="O21" s="49"/>
      <c r="P21" s="49"/>
    </row>
    <row r="22" spans="2:17" ht="20" customHeight="1" x14ac:dyDescent="0.2">
      <c r="B22" s="167" t="s">
        <v>121</v>
      </c>
      <c r="C22" s="168">
        <v>1101</v>
      </c>
      <c r="D22" s="169">
        <v>4.5265797804547132</v>
      </c>
      <c r="E22" s="168">
        <v>1838</v>
      </c>
      <c r="F22" s="169">
        <v>5.1093875962527449</v>
      </c>
      <c r="G22" s="170">
        <v>2939</v>
      </c>
      <c r="H22" s="169">
        <v>4.8742868515324407</v>
      </c>
      <c r="I22" s="49"/>
      <c r="J22" s="49"/>
      <c r="K22" s="49"/>
      <c r="L22" s="49"/>
      <c r="M22" s="49"/>
      <c r="N22" s="49"/>
      <c r="O22" s="49"/>
      <c r="P22" s="49"/>
    </row>
    <row r="23" spans="2:17" ht="20" customHeight="1" x14ac:dyDescent="0.2">
      <c r="B23" s="117" t="s">
        <v>3</v>
      </c>
      <c r="C23" s="171">
        <v>24323</v>
      </c>
      <c r="D23" s="172">
        <v>100</v>
      </c>
      <c r="E23" s="171">
        <v>35973</v>
      </c>
      <c r="F23" s="172">
        <v>100.00000000000001</v>
      </c>
      <c r="G23" s="171">
        <v>60296</v>
      </c>
      <c r="H23" s="172">
        <v>100</v>
      </c>
      <c r="I23" s="49"/>
      <c r="J23" s="49"/>
      <c r="K23" s="49"/>
      <c r="L23" s="49"/>
      <c r="M23" s="49"/>
      <c r="N23" s="49"/>
      <c r="O23" s="49"/>
      <c r="P23" s="49"/>
    </row>
    <row r="24" spans="2:17" s="18" customFormat="1" ht="25" customHeight="1" x14ac:dyDescent="0.2">
      <c r="B24" s="14" t="s">
        <v>37</v>
      </c>
      <c r="C24" s="14"/>
      <c r="D24" s="14"/>
      <c r="E24" s="14"/>
      <c r="F24" s="14"/>
      <c r="G24" s="14"/>
      <c r="H24" s="14"/>
      <c r="I24" s="14"/>
      <c r="J24" s="76"/>
      <c r="K24" s="76"/>
      <c r="L24" s="76"/>
      <c r="M24" s="76"/>
      <c r="N24" s="76"/>
      <c r="O24" s="76"/>
      <c r="P24" s="76"/>
      <c r="Q24" s="14"/>
    </row>
    <row r="25" spans="2:17" s="18" customFormat="1" ht="25" customHeight="1" x14ac:dyDescent="0.2">
      <c r="B25" s="76" t="s">
        <v>29</v>
      </c>
      <c r="C25" s="76"/>
      <c r="D25" s="76"/>
      <c r="E25" s="76"/>
      <c r="F25" s="76"/>
      <c r="G25" s="76"/>
      <c r="H25" s="76"/>
      <c r="I25" s="76"/>
      <c r="Q25" s="76"/>
    </row>
  </sheetData>
  <sheetProtection algorithmName="SHA-512" hashValue="psdhFrKwBGbDHixQSqSjUAI2JjbNTdgMaAF156NVzD35s3KUGazI2GlFOZDFqLKmDchvJEFOONtAqhqJaGHq8g==" saltValue="x5yk+GnOaqa73ciSaO1HOQ==" spinCount="100000" sheet="1" objects="1" scenarios="1"/>
  <mergeCells count="17">
    <mergeCell ref="B1:Q1"/>
    <mergeCell ref="C3:H3"/>
    <mergeCell ref="B3:B7"/>
    <mergeCell ref="J3:J7"/>
    <mergeCell ref="K3:P3"/>
    <mergeCell ref="K4:P4"/>
    <mergeCell ref="K5:P5"/>
    <mergeCell ref="M6:N6"/>
    <mergeCell ref="K6:L6"/>
    <mergeCell ref="O6:O7"/>
    <mergeCell ref="P6:P7"/>
    <mergeCell ref="E6:F6"/>
    <mergeCell ref="C6:D6"/>
    <mergeCell ref="C4:H4"/>
    <mergeCell ref="C5:H5"/>
    <mergeCell ref="G6:G7"/>
    <mergeCell ref="H6:H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9"/>
  <dimension ref="A1:O33"/>
  <sheetViews>
    <sheetView showGridLines="0" zoomScale="141" zoomScaleNormal="141" workbookViewId="0">
      <selection activeCell="A14" sqref="A14"/>
    </sheetView>
  </sheetViews>
  <sheetFormatPr baseColWidth="10" defaultColWidth="0" defaultRowHeight="15" zeroHeight="1" x14ac:dyDescent="0.2"/>
  <cols>
    <col min="1" max="1" width="4.6640625" style="2" customWidth="1"/>
    <col min="2" max="2" width="40.83203125" style="2" customWidth="1"/>
    <col min="3" max="4" width="20.83203125" style="2" customWidth="1"/>
    <col min="5" max="5" width="5.83203125" style="2" customWidth="1"/>
    <col min="6" max="6" width="40.83203125" style="2" customWidth="1"/>
    <col min="7" max="8" width="20.83203125" style="2" customWidth="1"/>
    <col min="9" max="9" width="5.83203125" style="2" customWidth="1"/>
    <col min="10" max="10" width="20.83203125" style="2" customWidth="1"/>
    <col min="11" max="11" width="5.83203125" style="2" customWidth="1"/>
    <col min="12" max="14" width="10.83203125" style="2" customWidth="1"/>
    <col min="15" max="15" width="20.83203125" style="2" customWidth="1"/>
    <col min="16" max="16384" width="11.5" style="2" hidden="1"/>
  </cols>
  <sheetData>
    <row r="1" spans="1:9" ht="100" customHeight="1" x14ac:dyDescent="0.2">
      <c r="A1" s="99"/>
      <c r="B1" s="98" t="s">
        <v>99</v>
      </c>
      <c r="C1" s="98"/>
      <c r="D1" s="98"/>
      <c r="E1" s="98"/>
      <c r="F1" s="98"/>
      <c r="G1" s="98"/>
      <c r="H1" s="98"/>
      <c r="I1" s="98"/>
    </row>
    <row r="2" spans="1:9" ht="19.5" customHeight="1" x14ac:dyDescent="0.2">
      <c r="B2"/>
    </row>
    <row r="3" spans="1:9" ht="50" customHeight="1" x14ac:dyDescent="0.2">
      <c r="B3" s="219" t="s">
        <v>15</v>
      </c>
      <c r="C3" s="239" t="s">
        <v>220</v>
      </c>
      <c r="D3" s="239"/>
      <c r="E3" s="8"/>
      <c r="F3" s="219" t="s">
        <v>15</v>
      </c>
      <c r="G3" s="239" t="s">
        <v>222</v>
      </c>
      <c r="H3" s="239"/>
    </row>
    <row r="4" spans="1:9" ht="20" customHeight="1" x14ac:dyDescent="0.2">
      <c r="B4" s="219"/>
      <c r="C4" s="219" t="s">
        <v>106</v>
      </c>
      <c r="D4" s="219"/>
      <c r="E4" s="8"/>
      <c r="F4" s="219"/>
      <c r="G4" s="219" t="s">
        <v>106</v>
      </c>
      <c r="H4" s="219"/>
    </row>
    <row r="5" spans="1:9" ht="20" customHeight="1" x14ac:dyDescent="0.2">
      <c r="B5" s="219"/>
      <c r="C5" s="219" t="s">
        <v>252</v>
      </c>
      <c r="D5" s="219"/>
      <c r="E5" s="8"/>
      <c r="F5" s="219"/>
      <c r="G5" s="219" t="s">
        <v>252</v>
      </c>
      <c r="H5" s="219"/>
    </row>
    <row r="6" spans="1:9" ht="20" customHeight="1" x14ac:dyDescent="0.2">
      <c r="B6" s="219"/>
      <c r="C6" s="101" t="s">
        <v>5</v>
      </c>
      <c r="D6" s="101" t="s">
        <v>6</v>
      </c>
      <c r="E6" s="8"/>
      <c r="F6" s="219"/>
      <c r="G6" s="101" t="s">
        <v>5</v>
      </c>
      <c r="H6" s="101" t="s">
        <v>6</v>
      </c>
    </row>
    <row r="7" spans="1:9" s="17" customFormat="1" ht="20" customHeight="1" x14ac:dyDescent="0.2">
      <c r="B7" s="58" t="s">
        <v>12</v>
      </c>
      <c r="C7" s="173">
        <v>10665</v>
      </c>
      <c r="D7" s="82">
        <f>(C7/C$11)*100</f>
        <v>72.516488746855231</v>
      </c>
      <c r="E7" s="14"/>
      <c r="F7" s="58" t="s">
        <v>12</v>
      </c>
      <c r="G7" s="176">
        <v>2358</v>
      </c>
      <c r="H7" s="82">
        <f>(G7/G$11)*100</f>
        <v>70.262216924910604</v>
      </c>
    </row>
    <row r="8" spans="1:9" s="17" customFormat="1" ht="20" customHeight="1" x14ac:dyDescent="0.2">
      <c r="B8" s="58" t="s">
        <v>13</v>
      </c>
      <c r="C8" s="173">
        <v>3540</v>
      </c>
      <c r="D8" s="82">
        <f>(C8/C$11)*100</f>
        <v>24.070170667029306</v>
      </c>
      <c r="E8" s="14"/>
      <c r="F8" s="58" t="s">
        <v>13</v>
      </c>
      <c r="G8" s="176">
        <v>899</v>
      </c>
      <c r="H8" s="82">
        <f>(G8/G$11)*100</f>
        <v>26.787842669845052</v>
      </c>
    </row>
    <row r="9" spans="1:9" s="17" customFormat="1" ht="20" customHeight="1" x14ac:dyDescent="0.2">
      <c r="B9" s="58" t="s">
        <v>77</v>
      </c>
      <c r="C9" s="173">
        <v>322</v>
      </c>
      <c r="D9" s="82">
        <f>(C9/C$11)*100</f>
        <v>2.1894336030461687</v>
      </c>
      <c r="E9" s="14"/>
      <c r="F9" s="58" t="s">
        <v>77</v>
      </c>
      <c r="G9" s="176">
        <v>51</v>
      </c>
      <c r="H9" s="82">
        <f>(G9/G$11)*100</f>
        <v>1.5196662693682956</v>
      </c>
    </row>
    <row r="10" spans="1:9" s="17" customFormat="1" ht="20" customHeight="1" x14ac:dyDescent="0.2">
      <c r="B10" s="58" t="s">
        <v>14</v>
      </c>
      <c r="C10" s="173">
        <v>180</v>
      </c>
      <c r="D10" s="82">
        <f>(C10/C$11)*100</f>
        <v>1.2239069830692868</v>
      </c>
      <c r="E10" s="14"/>
      <c r="F10" s="58" t="s">
        <v>14</v>
      </c>
      <c r="G10" s="176">
        <v>48</v>
      </c>
      <c r="H10" s="82">
        <f>(G10/G$11)*100</f>
        <v>1.4302741358760429</v>
      </c>
    </row>
    <row r="11" spans="1:9" s="17" customFormat="1" ht="20" customHeight="1" x14ac:dyDescent="0.2">
      <c r="B11" s="59" t="s">
        <v>40</v>
      </c>
      <c r="C11" s="174">
        <f>SUM(C7:C10)</f>
        <v>14707</v>
      </c>
      <c r="D11" s="141">
        <f>(C11/C$11)*100</f>
        <v>100</v>
      </c>
      <c r="E11" s="14"/>
      <c r="F11" s="59" t="s">
        <v>40</v>
      </c>
      <c r="G11" s="177">
        <f>SUM(G7:G10)</f>
        <v>3356</v>
      </c>
      <c r="H11" s="141">
        <f>(G11/G$11)*100</f>
        <v>100</v>
      </c>
    </row>
    <row r="12" spans="1:9" s="17" customFormat="1" ht="20" customHeight="1" x14ac:dyDescent="0.2">
      <c r="B12" s="58" t="s">
        <v>17</v>
      </c>
      <c r="C12" s="173">
        <v>45589</v>
      </c>
      <c r="D12" s="128" t="s">
        <v>42</v>
      </c>
      <c r="E12" s="14"/>
      <c r="F12" s="58" t="s">
        <v>17</v>
      </c>
      <c r="G12" s="176">
        <v>8944</v>
      </c>
      <c r="H12" s="60" t="s">
        <v>42</v>
      </c>
    </row>
    <row r="13" spans="1:9" s="17" customFormat="1" ht="20" customHeight="1" x14ac:dyDescent="0.2">
      <c r="B13" s="48" t="s">
        <v>3</v>
      </c>
      <c r="C13" s="175">
        <f>SUM(C11:C12)</f>
        <v>60296</v>
      </c>
      <c r="D13" s="129"/>
      <c r="E13" s="14"/>
      <c r="F13" s="48" t="s">
        <v>3</v>
      </c>
      <c r="G13" s="80">
        <f>SUM(G11:G12)</f>
        <v>12300</v>
      </c>
      <c r="H13" s="61"/>
    </row>
    <row r="14" spans="1:9" s="13" customFormat="1" ht="25" customHeight="1" x14ac:dyDescent="0.2">
      <c r="B14" s="206" t="s">
        <v>37</v>
      </c>
      <c r="C14" s="206"/>
      <c r="D14" s="206"/>
      <c r="E14" s="206"/>
      <c r="F14" s="206"/>
      <c r="G14" s="206"/>
      <c r="H14" s="206"/>
    </row>
    <row r="33" ht="39" hidden="1" customHeight="1" x14ac:dyDescent="0.2"/>
  </sheetData>
  <sheetProtection algorithmName="SHA-512" hashValue="4w/YO2j/tA9/qHUtIbQAx4LrHa8la5744aKrL6spZD6CFLl/X9ixktWMdYKUsJABx/5PGrsnmP338YgWxYshNg==" saltValue="5nHRwCEyXRgnQbxWkmM8Qg==" spinCount="100000" sheet="1" objects="1" scenarios="1"/>
  <sortState xmlns:xlrd2="http://schemas.microsoft.com/office/spreadsheetml/2017/richdata2" ref="B5:D10">
    <sortCondition descending="1" ref="C5:C10"/>
  </sortState>
  <mergeCells count="9">
    <mergeCell ref="C5:D5"/>
    <mergeCell ref="B14:H14"/>
    <mergeCell ref="C4:D4"/>
    <mergeCell ref="B3:B6"/>
    <mergeCell ref="G4:H4"/>
    <mergeCell ref="C3:D3"/>
    <mergeCell ref="G3:H3"/>
    <mergeCell ref="G5:H5"/>
    <mergeCell ref="F3:F6"/>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0"/>
  <dimension ref="A1:O17"/>
  <sheetViews>
    <sheetView showGridLines="0" zoomScale="141" zoomScaleNormal="141" workbookViewId="0">
      <selection activeCell="A16" sqref="A16"/>
    </sheetView>
  </sheetViews>
  <sheetFormatPr baseColWidth="10" defaultColWidth="0" defaultRowHeight="15" zeroHeight="1" x14ac:dyDescent="0.2"/>
  <cols>
    <col min="1" max="1" width="4.6640625" customWidth="1"/>
    <col min="2" max="2" width="20.83203125" customWidth="1"/>
    <col min="3" max="5" width="10.83203125" customWidth="1"/>
    <col min="6" max="6" width="5.83203125" customWidth="1"/>
    <col min="7" max="7" width="20.83203125" customWidth="1"/>
    <col min="8" max="10" width="10.83203125" customWidth="1"/>
    <col min="11" max="11" width="5.83203125" customWidth="1"/>
    <col min="12" max="14" width="10.83203125" customWidth="1"/>
    <col min="15" max="15" width="20.83203125" customWidth="1"/>
    <col min="16" max="16384" width="11.5" hidden="1"/>
  </cols>
  <sheetData>
    <row r="1" spans="1:11" ht="100" customHeight="1" x14ac:dyDescent="0.2">
      <c r="A1" s="99"/>
      <c r="B1" s="217" t="s">
        <v>100</v>
      </c>
      <c r="C1" s="217"/>
      <c r="D1" s="217"/>
      <c r="E1" s="217"/>
      <c r="F1" s="217"/>
      <c r="G1" s="217"/>
      <c r="H1" s="217"/>
      <c r="I1" s="217"/>
      <c r="J1" s="217"/>
      <c r="K1" s="217"/>
    </row>
    <row r="2" spans="1:11" ht="19.5" customHeight="1" x14ac:dyDescent="0.2">
      <c r="C2" s="2"/>
      <c r="D2" s="2"/>
      <c r="E2" s="2"/>
      <c r="F2" s="2"/>
      <c r="G2" s="2"/>
    </row>
    <row r="3" spans="1:11" s="49" customFormat="1" ht="50" customHeight="1" x14ac:dyDescent="0.2">
      <c r="B3" s="219" t="s">
        <v>16</v>
      </c>
      <c r="C3" s="233" t="s">
        <v>220</v>
      </c>
      <c r="D3" s="225"/>
      <c r="E3" s="222"/>
      <c r="F3" s="43"/>
      <c r="G3" s="219" t="s">
        <v>16</v>
      </c>
      <c r="H3" s="221" t="s">
        <v>222</v>
      </c>
      <c r="I3" s="221"/>
      <c r="J3" s="221"/>
      <c r="K3" s="43"/>
    </row>
    <row r="4" spans="1:11" s="49" customFormat="1" ht="25" customHeight="1" x14ac:dyDescent="0.2">
      <c r="B4" s="219"/>
      <c r="C4" s="219" t="s">
        <v>106</v>
      </c>
      <c r="D4" s="219"/>
      <c r="E4" s="219"/>
      <c r="F4" s="43"/>
      <c r="G4" s="219"/>
      <c r="H4" s="219" t="s">
        <v>106</v>
      </c>
      <c r="I4" s="241"/>
      <c r="J4" s="241"/>
    </row>
    <row r="5" spans="1:11" s="49" customFormat="1" ht="25" customHeight="1" x14ac:dyDescent="0.2">
      <c r="B5" s="219"/>
      <c r="C5" s="242" t="s">
        <v>252</v>
      </c>
      <c r="D5" s="243"/>
      <c r="E5" s="221" t="s">
        <v>61</v>
      </c>
      <c r="F5" s="50"/>
      <c r="G5" s="219"/>
      <c r="H5" s="242" t="s">
        <v>252</v>
      </c>
      <c r="I5" s="243"/>
      <c r="J5" s="221" t="s">
        <v>61</v>
      </c>
    </row>
    <row r="6" spans="1:11" s="49" customFormat="1" ht="25" customHeight="1" x14ac:dyDescent="0.2">
      <c r="B6" s="219"/>
      <c r="C6" s="101" t="s">
        <v>5</v>
      </c>
      <c r="D6" s="104" t="s">
        <v>60</v>
      </c>
      <c r="E6" s="221"/>
      <c r="F6" s="50"/>
      <c r="G6" s="219"/>
      <c r="H6" s="101" t="s">
        <v>5</v>
      </c>
      <c r="I6" s="104" t="s">
        <v>60</v>
      </c>
      <c r="J6" s="221"/>
    </row>
    <row r="7" spans="1:11" s="52" customFormat="1" ht="20" customHeight="1" x14ac:dyDescent="0.2">
      <c r="B7" s="62" t="s">
        <v>22</v>
      </c>
      <c r="C7" s="178">
        <v>364</v>
      </c>
      <c r="D7" s="82">
        <f t="shared" ref="D7:D12" si="0">(C7/$C$13)*100</f>
        <v>2.4750118990956684</v>
      </c>
      <c r="E7" s="180">
        <v>7.3</v>
      </c>
      <c r="F7" s="51"/>
      <c r="G7" s="62" t="s">
        <v>22</v>
      </c>
      <c r="H7" s="178">
        <v>102</v>
      </c>
      <c r="I7" s="82">
        <f t="shared" ref="I7:I12" si="1">(H7/$H$13)*100</f>
        <v>3.0393325387365913</v>
      </c>
      <c r="J7" s="180">
        <v>2</v>
      </c>
    </row>
    <row r="8" spans="1:11" s="52" customFormat="1" ht="20" customHeight="1" x14ac:dyDescent="0.2">
      <c r="B8" s="62" t="s">
        <v>21</v>
      </c>
      <c r="C8" s="178">
        <v>2364</v>
      </c>
      <c r="D8" s="82">
        <f t="shared" si="0"/>
        <v>16.0739783776433</v>
      </c>
      <c r="E8" s="180">
        <v>14.4</v>
      </c>
      <c r="F8" s="51"/>
      <c r="G8" s="62" t="s">
        <v>21</v>
      </c>
      <c r="H8" s="178">
        <v>556</v>
      </c>
      <c r="I8" s="82">
        <f t="shared" si="1"/>
        <v>16.5673420738975</v>
      </c>
      <c r="J8" s="180">
        <v>3.4</v>
      </c>
    </row>
    <row r="9" spans="1:11" s="52" customFormat="1" ht="20" customHeight="1" x14ac:dyDescent="0.2">
      <c r="B9" s="62" t="s">
        <v>19</v>
      </c>
      <c r="C9" s="178">
        <v>4735</v>
      </c>
      <c r="D9" s="82">
        <f t="shared" si="0"/>
        <v>32.195553137961511</v>
      </c>
      <c r="E9" s="180">
        <v>25.2</v>
      </c>
      <c r="F9" s="51"/>
      <c r="G9" s="62" t="s">
        <v>19</v>
      </c>
      <c r="H9" s="178">
        <v>1095</v>
      </c>
      <c r="I9" s="82">
        <f t="shared" si="1"/>
        <v>32.62812872467223</v>
      </c>
      <c r="J9" s="180">
        <v>5.8</v>
      </c>
    </row>
    <row r="10" spans="1:11" s="52" customFormat="1" ht="20" customHeight="1" x14ac:dyDescent="0.2">
      <c r="B10" s="62" t="s">
        <v>18</v>
      </c>
      <c r="C10" s="178">
        <v>5363</v>
      </c>
      <c r="D10" s="82">
        <f t="shared" si="0"/>
        <v>36.465628612225473</v>
      </c>
      <c r="E10" s="180">
        <v>24.4</v>
      </c>
      <c r="F10" s="51"/>
      <c r="G10" s="62" t="s">
        <v>18</v>
      </c>
      <c r="H10" s="178">
        <v>1188</v>
      </c>
      <c r="I10" s="82">
        <f t="shared" si="1"/>
        <v>35.399284862932063</v>
      </c>
      <c r="J10" s="180">
        <v>5.4</v>
      </c>
    </row>
    <row r="11" spans="1:11" s="52" customFormat="1" ht="20" customHeight="1" x14ac:dyDescent="0.2">
      <c r="B11" s="62" t="s">
        <v>20</v>
      </c>
      <c r="C11" s="178">
        <v>1716</v>
      </c>
      <c r="D11" s="82">
        <f t="shared" si="0"/>
        <v>11.667913238593867</v>
      </c>
      <c r="E11" s="180">
        <v>30.2</v>
      </c>
      <c r="F11" s="51"/>
      <c r="G11" s="62" t="s">
        <v>20</v>
      </c>
      <c r="H11" s="178">
        <v>384</v>
      </c>
      <c r="I11" s="82">
        <f t="shared" si="1"/>
        <v>11.442193087008343</v>
      </c>
      <c r="J11" s="180">
        <v>6.8</v>
      </c>
    </row>
    <row r="12" spans="1:11" s="52" customFormat="1" ht="20" customHeight="1" x14ac:dyDescent="0.2">
      <c r="B12" s="62" t="s">
        <v>23</v>
      </c>
      <c r="C12" s="178">
        <v>165</v>
      </c>
      <c r="D12" s="82">
        <f t="shared" si="0"/>
        <v>1.1219147344801794</v>
      </c>
      <c r="E12" s="180">
        <v>19.2</v>
      </c>
      <c r="F12" s="51"/>
      <c r="G12" s="62" t="s">
        <v>23</v>
      </c>
      <c r="H12" s="178">
        <v>31</v>
      </c>
      <c r="I12" s="82">
        <f t="shared" si="1"/>
        <v>0.92371871275327766</v>
      </c>
      <c r="J12" s="180">
        <v>3.6</v>
      </c>
    </row>
    <row r="13" spans="1:11" s="52" customFormat="1" ht="20" customHeight="1" x14ac:dyDescent="0.2">
      <c r="B13" s="63" t="s">
        <v>40</v>
      </c>
      <c r="C13" s="179">
        <f>SUM(C7:C12)</f>
        <v>14707</v>
      </c>
      <c r="D13" s="141">
        <f>(C13/$C$13)*100</f>
        <v>100</v>
      </c>
      <c r="E13" s="60" t="s">
        <v>42</v>
      </c>
      <c r="F13" s="14"/>
      <c r="G13" s="63" t="s">
        <v>40</v>
      </c>
      <c r="H13" s="179">
        <f>SUM(H7:H12)</f>
        <v>3356</v>
      </c>
      <c r="I13" s="141">
        <f>SUM(I7:I12)</f>
        <v>100</v>
      </c>
      <c r="J13" s="60" t="s">
        <v>42</v>
      </c>
    </row>
    <row r="14" spans="1:11" s="52" customFormat="1" ht="20" customHeight="1" x14ac:dyDescent="0.2">
      <c r="B14" s="62" t="s">
        <v>17</v>
      </c>
      <c r="C14" s="178">
        <v>45589</v>
      </c>
      <c r="D14" s="240"/>
      <c r="E14" s="240"/>
      <c r="G14" s="62" t="s">
        <v>17</v>
      </c>
      <c r="H14" s="178">
        <v>8944</v>
      </c>
      <c r="I14" s="240"/>
      <c r="J14" s="240"/>
    </row>
    <row r="15" spans="1:11" s="52" customFormat="1" ht="20" customHeight="1" x14ac:dyDescent="0.2">
      <c r="B15" s="48" t="s">
        <v>3</v>
      </c>
      <c r="C15" s="80">
        <f>SUM(C13:C14)</f>
        <v>60296</v>
      </c>
      <c r="D15" s="240"/>
      <c r="E15" s="240"/>
      <c r="G15" s="48" t="s">
        <v>3</v>
      </c>
      <c r="H15" s="80">
        <f>SUM(H13:H14)</f>
        <v>12300</v>
      </c>
      <c r="I15" s="240"/>
      <c r="J15" s="240"/>
    </row>
    <row r="16" spans="1:11" s="15" customFormat="1" ht="25" customHeight="1" x14ac:dyDescent="0.2">
      <c r="A16" s="181"/>
      <c r="B16" s="14" t="s">
        <v>37</v>
      </c>
      <c r="C16" s="13"/>
      <c r="D16" s="13"/>
      <c r="E16" s="13"/>
      <c r="F16" s="13"/>
      <c r="G16" s="13"/>
    </row>
    <row r="17" spans="2:2" ht="30" hidden="1" customHeight="1" x14ac:dyDescent="0.2">
      <c r="B17" s="2"/>
    </row>
  </sheetData>
  <sheetProtection algorithmName="SHA-512" hashValue="dMjR77ZSV7HoX26wKVPax6E7ZZUhq16D9OeFKG1Eif1yAubzTeHJJ5vPSm73CuTSIlYDfsyGUw70PHS/a6wKqw==" saltValue="0PP7f937iXCejd7f6E5Vcw==" spinCount="100000" sheet="1" objects="1" scenarios="1"/>
  <sortState xmlns:xlrd2="http://schemas.microsoft.com/office/spreadsheetml/2017/richdata2" ref="B6:E11">
    <sortCondition descending="1" ref="C6:C11"/>
  </sortState>
  <mergeCells count="13">
    <mergeCell ref="B1:K1"/>
    <mergeCell ref="D14:E15"/>
    <mergeCell ref="I14:J15"/>
    <mergeCell ref="C3:E3"/>
    <mergeCell ref="B3:B6"/>
    <mergeCell ref="H4:J4"/>
    <mergeCell ref="H5:I5"/>
    <mergeCell ref="J5:J6"/>
    <mergeCell ref="E5:E6"/>
    <mergeCell ref="H3:J3"/>
    <mergeCell ref="C4:E4"/>
    <mergeCell ref="C5:D5"/>
    <mergeCell ref="G3:G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1"/>
  <dimension ref="A1:O31"/>
  <sheetViews>
    <sheetView showGridLines="0" zoomScale="141" zoomScaleNormal="141" workbookViewId="0">
      <selection activeCell="A13" sqref="A13"/>
    </sheetView>
  </sheetViews>
  <sheetFormatPr baseColWidth="10" defaultColWidth="0" defaultRowHeight="15" zeroHeight="1" x14ac:dyDescent="0.2"/>
  <cols>
    <col min="1" max="1" width="4.6640625" customWidth="1"/>
    <col min="2" max="4" width="20.83203125" customWidth="1"/>
    <col min="5" max="5" width="5.83203125" customWidth="1"/>
    <col min="6" max="8" width="20.83203125" customWidth="1"/>
    <col min="9" max="9" width="5.83203125" customWidth="1"/>
    <col min="10" max="10" width="20.83203125" customWidth="1"/>
    <col min="11" max="11" width="5.83203125" customWidth="1"/>
    <col min="12" max="14" width="10.83203125" customWidth="1"/>
    <col min="15" max="15" width="20.83203125" customWidth="1"/>
    <col min="16" max="16384" width="11.5" hidden="1"/>
  </cols>
  <sheetData>
    <row r="1" spans="1:9" ht="100" customHeight="1" x14ac:dyDescent="0.2">
      <c r="A1" s="99"/>
      <c r="B1" s="217" t="s">
        <v>101</v>
      </c>
      <c r="C1" s="217"/>
      <c r="D1" s="217"/>
      <c r="E1" s="217"/>
      <c r="F1" s="217"/>
      <c r="G1" s="217"/>
      <c r="H1" s="217"/>
      <c r="I1" s="217"/>
    </row>
    <row r="2" spans="1:9" ht="19.5" customHeight="1" x14ac:dyDescent="0.2">
      <c r="C2" s="2"/>
      <c r="D2" s="2"/>
      <c r="E2" s="2"/>
      <c r="F2" s="2"/>
    </row>
    <row r="3" spans="1:9" s="49" customFormat="1" ht="50" customHeight="1" x14ac:dyDescent="0.2">
      <c r="B3" s="219" t="s">
        <v>24</v>
      </c>
      <c r="C3" s="233" t="s">
        <v>220</v>
      </c>
      <c r="D3" s="234"/>
      <c r="E3" s="43"/>
      <c r="F3" s="219" t="s">
        <v>24</v>
      </c>
      <c r="G3" s="222" t="s">
        <v>222</v>
      </c>
      <c r="H3" s="219"/>
      <c r="I3" s="43"/>
    </row>
    <row r="4" spans="1:9" s="49" customFormat="1" ht="25" customHeight="1" x14ac:dyDescent="0.2">
      <c r="B4" s="219"/>
      <c r="C4" s="219" t="s">
        <v>106</v>
      </c>
      <c r="D4" s="219"/>
      <c r="E4" s="43"/>
      <c r="F4" s="219"/>
      <c r="G4" s="219" t="s">
        <v>106</v>
      </c>
      <c r="H4" s="219"/>
    </row>
    <row r="5" spans="1:9" s="49" customFormat="1" ht="25" customHeight="1" x14ac:dyDescent="0.2">
      <c r="B5" s="219"/>
      <c r="C5" s="219" t="s">
        <v>252</v>
      </c>
      <c r="D5" s="219"/>
      <c r="F5" s="219"/>
      <c r="G5" s="222" t="s">
        <v>252</v>
      </c>
      <c r="H5" s="219"/>
    </row>
    <row r="6" spans="1:9" s="49" customFormat="1" ht="25" customHeight="1" x14ac:dyDescent="0.2">
      <c r="B6" s="219"/>
      <c r="C6" s="101" t="s">
        <v>51</v>
      </c>
      <c r="D6" s="101" t="s">
        <v>6</v>
      </c>
      <c r="F6" s="219"/>
      <c r="G6" s="105" t="s">
        <v>51</v>
      </c>
      <c r="H6" s="101" t="s">
        <v>6</v>
      </c>
    </row>
    <row r="7" spans="1:9" s="53" customFormat="1" ht="20" customHeight="1" x14ac:dyDescent="0.2">
      <c r="B7" s="62" t="s">
        <v>12</v>
      </c>
      <c r="C7" s="178">
        <v>7133</v>
      </c>
      <c r="D7" s="82">
        <f>(C7/$C$10)*100</f>
        <v>56.741707103651265</v>
      </c>
      <c r="F7" s="62" t="s">
        <v>12</v>
      </c>
      <c r="G7" s="182">
        <v>1802</v>
      </c>
      <c r="H7" s="82">
        <f>(G7/$G$10)*100</f>
        <v>63.339191564147626</v>
      </c>
    </row>
    <row r="8" spans="1:9" s="53" customFormat="1" ht="20" customHeight="1" x14ac:dyDescent="0.2">
      <c r="B8" s="62" t="s">
        <v>26</v>
      </c>
      <c r="C8" s="178">
        <v>2233</v>
      </c>
      <c r="D8" s="82">
        <f>(C8/$C$10)*100</f>
        <v>17.763105560416832</v>
      </c>
      <c r="F8" s="62" t="s">
        <v>26</v>
      </c>
      <c r="G8" s="182">
        <v>505</v>
      </c>
      <c r="H8" s="82">
        <f>(G8/$G$10)*100</f>
        <v>17.750439367311071</v>
      </c>
    </row>
    <row r="9" spans="1:9" s="53" customFormat="1" ht="20" customHeight="1" x14ac:dyDescent="0.2">
      <c r="B9" s="62" t="s">
        <v>25</v>
      </c>
      <c r="C9" s="178">
        <v>3205</v>
      </c>
      <c r="D9" s="82">
        <f>(C9/$C$10)*100</f>
        <v>25.495187335931906</v>
      </c>
      <c r="E9" s="54"/>
      <c r="F9" s="62" t="s">
        <v>25</v>
      </c>
      <c r="G9" s="182">
        <v>538</v>
      </c>
      <c r="H9" s="82">
        <f>(G9/$G$10)*100</f>
        <v>18.9103690685413</v>
      </c>
    </row>
    <row r="10" spans="1:9" s="53" customFormat="1" ht="20" customHeight="1" x14ac:dyDescent="0.2">
      <c r="B10" s="63" t="s">
        <v>40</v>
      </c>
      <c r="C10" s="179">
        <f>SUM(C7:C9)</f>
        <v>12571</v>
      </c>
      <c r="D10" s="141">
        <f>(C10/$C$10)*100</f>
        <v>100</v>
      </c>
      <c r="E10" s="54"/>
      <c r="F10" s="63" t="s">
        <v>40</v>
      </c>
      <c r="G10" s="183">
        <f>SUM(G7:G9)</f>
        <v>2845</v>
      </c>
      <c r="H10" s="141">
        <f>SUM(H7:H9)</f>
        <v>100</v>
      </c>
    </row>
    <row r="11" spans="1:9" s="53" customFormat="1" ht="20" customHeight="1" x14ac:dyDescent="0.2">
      <c r="B11" s="62" t="s">
        <v>17</v>
      </c>
      <c r="C11" s="178">
        <v>47725</v>
      </c>
      <c r="D11" s="60" t="s">
        <v>42</v>
      </c>
      <c r="F11" s="62" t="s">
        <v>17</v>
      </c>
      <c r="G11" s="182">
        <v>9455</v>
      </c>
      <c r="H11" s="60" t="s">
        <v>42</v>
      </c>
    </row>
    <row r="12" spans="1:9" s="53" customFormat="1" ht="20" customHeight="1" x14ac:dyDescent="0.2">
      <c r="B12" s="48" t="s">
        <v>3</v>
      </c>
      <c r="C12" s="80">
        <f>SUM(C10:C11)</f>
        <v>60296</v>
      </c>
      <c r="D12" s="64"/>
      <c r="F12" s="48" t="s">
        <v>3</v>
      </c>
      <c r="G12" s="184">
        <f>SUM(G10:G11)</f>
        <v>12300</v>
      </c>
      <c r="H12" s="64"/>
    </row>
    <row r="13" spans="1:9" ht="25" customHeight="1" x14ac:dyDescent="0.2">
      <c r="A13" s="125"/>
      <c r="B13" s="20" t="s">
        <v>37</v>
      </c>
      <c r="C13" s="19"/>
      <c r="D13" s="19"/>
      <c r="E13" s="19"/>
      <c r="F13" s="19"/>
    </row>
    <row r="14" spans="1:9" ht="15" hidden="1" customHeight="1" x14ac:dyDescent="0.2">
      <c r="B14" s="2"/>
    </row>
    <row r="15" spans="1:9" ht="15" hidden="1" customHeight="1" x14ac:dyDescent="0.2"/>
    <row r="30" s="12" customFormat="1" hidden="1" x14ac:dyDescent="0.2"/>
    <row r="31" s="12" customFormat="1" hidden="1" x14ac:dyDescent="0.2"/>
  </sheetData>
  <sheetProtection algorithmName="SHA-512" hashValue="cBVY5CK03szQ5UbYmqbAjcB7CqwR95xn9PKJ6PRqS4UflDhbjT0sL/ErmCZYYaihimKqaLxQbvOa+C0gNVlV2A==" saltValue="3FZphyUBpYmfzSXlc6DeTg==" spinCount="100000" sheet="1" objects="1" scenarios="1"/>
  <mergeCells count="9">
    <mergeCell ref="C4:D4"/>
    <mergeCell ref="G4:H4"/>
    <mergeCell ref="C5:D5"/>
    <mergeCell ref="G5:H5"/>
    <mergeCell ref="B1:I1"/>
    <mergeCell ref="G3:H3"/>
    <mergeCell ref="B3:B6"/>
    <mergeCell ref="C3:D3"/>
    <mergeCell ref="F3:F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2"/>
  <dimension ref="A1:V19"/>
  <sheetViews>
    <sheetView showGridLines="0" zoomScale="119" zoomScaleNormal="119" workbookViewId="0">
      <selection activeCell="A19" sqref="A19"/>
    </sheetView>
  </sheetViews>
  <sheetFormatPr baseColWidth="10" defaultColWidth="0" defaultRowHeight="15" zeroHeight="1" x14ac:dyDescent="0.2"/>
  <cols>
    <col min="1" max="1" width="4.6640625" customWidth="1"/>
    <col min="2" max="2" width="30.5" bestFit="1" customWidth="1"/>
    <col min="3" max="8" width="10.6640625" customWidth="1"/>
    <col min="9" max="9" width="4.6640625" customWidth="1"/>
    <col min="10" max="10" width="30.5" bestFit="1" customWidth="1"/>
    <col min="11" max="16" width="10.6640625" customWidth="1"/>
    <col min="17" max="17" width="2.83203125" customWidth="1"/>
    <col min="18" max="22" width="0" hidden="1" customWidth="1"/>
    <col min="23" max="16384" width="11.5" hidden="1"/>
  </cols>
  <sheetData>
    <row r="1" spans="1:17" ht="100" customHeight="1" x14ac:dyDescent="0.2">
      <c r="A1" s="99"/>
      <c r="B1" s="217" t="s">
        <v>102</v>
      </c>
      <c r="C1" s="217"/>
      <c r="D1" s="217"/>
      <c r="E1" s="217"/>
      <c r="F1" s="217"/>
      <c r="G1" s="217"/>
      <c r="H1" s="217"/>
      <c r="I1" s="217"/>
      <c r="J1" s="217"/>
      <c r="K1" s="217"/>
      <c r="L1" s="217"/>
      <c r="M1" s="217"/>
      <c r="N1" s="217"/>
      <c r="O1" s="217"/>
      <c r="P1" s="217"/>
      <c r="Q1" s="217"/>
    </row>
    <row r="2" spans="1:17" ht="19.5" customHeight="1" x14ac:dyDescent="0.2">
      <c r="C2" s="2"/>
      <c r="D2" s="2"/>
      <c r="E2" s="2"/>
      <c r="F2" s="2"/>
      <c r="G2" s="2"/>
    </row>
    <row r="3" spans="1:17" s="49" customFormat="1" ht="50" customHeight="1" x14ac:dyDescent="0.2">
      <c r="B3" s="219" t="s">
        <v>56</v>
      </c>
      <c r="C3" s="210" t="s">
        <v>220</v>
      </c>
      <c r="D3" s="211"/>
      <c r="E3" s="211"/>
      <c r="F3" s="211"/>
      <c r="G3" s="211"/>
      <c r="H3" s="222"/>
      <c r="J3" s="219" t="s">
        <v>56</v>
      </c>
      <c r="K3" s="219" t="s">
        <v>222</v>
      </c>
      <c r="L3" s="219"/>
      <c r="M3" s="219"/>
      <c r="N3" s="219"/>
      <c r="O3" s="219"/>
      <c r="P3" s="219"/>
    </row>
    <row r="4" spans="1:17" s="49" customFormat="1" ht="25" customHeight="1" x14ac:dyDescent="0.2">
      <c r="B4" s="219"/>
      <c r="C4" s="219" t="s">
        <v>106</v>
      </c>
      <c r="D4" s="219"/>
      <c r="E4" s="219"/>
      <c r="F4" s="219"/>
      <c r="G4" s="219"/>
      <c r="H4" s="219"/>
      <c r="J4" s="219"/>
      <c r="K4" s="219" t="s">
        <v>106</v>
      </c>
      <c r="L4" s="219"/>
      <c r="M4" s="219"/>
      <c r="N4" s="219"/>
      <c r="O4" s="219"/>
      <c r="P4" s="219"/>
    </row>
    <row r="5" spans="1:17" s="49" customFormat="1" ht="25" customHeight="1" x14ac:dyDescent="0.2">
      <c r="B5" s="219"/>
      <c r="C5" s="219" t="s">
        <v>76</v>
      </c>
      <c r="D5" s="219"/>
      <c r="E5" s="219"/>
      <c r="F5" s="219"/>
      <c r="G5" s="219"/>
      <c r="H5" s="219"/>
      <c r="J5" s="219"/>
      <c r="K5" s="219" t="s">
        <v>76</v>
      </c>
      <c r="L5" s="219"/>
      <c r="M5" s="219"/>
      <c r="N5" s="219"/>
      <c r="O5" s="219"/>
      <c r="P5" s="219"/>
    </row>
    <row r="6" spans="1:17" s="49" customFormat="1" ht="25" customHeight="1" x14ac:dyDescent="0.2">
      <c r="B6" s="219"/>
      <c r="C6" s="219" t="s">
        <v>8</v>
      </c>
      <c r="D6" s="219"/>
      <c r="E6" s="219" t="s">
        <v>7</v>
      </c>
      <c r="F6" s="219"/>
      <c r="G6" s="219" t="s">
        <v>3</v>
      </c>
      <c r="H6" s="219" t="s">
        <v>6</v>
      </c>
      <c r="J6" s="219"/>
      <c r="K6" s="219" t="s">
        <v>8</v>
      </c>
      <c r="L6" s="219"/>
      <c r="M6" s="219" t="s">
        <v>7</v>
      </c>
      <c r="N6" s="219"/>
      <c r="O6" s="219" t="s">
        <v>3</v>
      </c>
      <c r="P6" s="219" t="s">
        <v>6</v>
      </c>
    </row>
    <row r="7" spans="1:17" s="53" customFormat="1" ht="25" customHeight="1" x14ac:dyDescent="0.2">
      <c r="B7" s="219"/>
      <c r="C7" s="101" t="s">
        <v>5</v>
      </c>
      <c r="D7" s="101" t="s">
        <v>6</v>
      </c>
      <c r="E7" s="101" t="s">
        <v>5</v>
      </c>
      <c r="F7" s="101" t="s">
        <v>6</v>
      </c>
      <c r="G7" s="219"/>
      <c r="H7" s="219"/>
      <c r="J7" s="219"/>
      <c r="K7" s="101" t="s">
        <v>5</v>
      </c>
      <c r="L7" s="101" t="s">
        <v>6</v>
      </c>
      <c r="M7" s="101" t="s">
        <v>5</v>
      </c>
      <c r="N7" s="101" t="s">
        <v>6</v>
      </c>
      <c r="O7" s="219"/>
      <c r="P7" s="219"/>
    </row>
    <row r="8" spans="1:17" s="53" customFormat="1" ht="20" customHeight="1" x14ac:dyDescent="0.2">
      <c r="B8" s="147" t="s">
        <v>64</v>
      </c>
      <c r="C8" s="150">
        <v>598</v>
      </c>
      <c r="D8" s="142">
        <f t="shared" ref="D8:D17" si="0">(C8/$C$18)*100</f>
        <v>2.4585783003741315</v>
      </c>
      <c r="E8" s="150">
        <v>466</v>
      </c>
      <c r="F8" s="142">
        <f t="shared" ref="F8:F17" si="1">(E8/$E$18)*100</f>
        <v>1.2954160064492815</v>
      </c>
      <c r="G8" s="150">
        <f t="shared" ref="G8:G17" si="2">E8+C8</f>
        <v>1064</v>
      </c>
      <c r="H8" s="142">
        <f>(G8/$G$18)*100</f>
        <v>1.7646278360090224</v>
      </c>
      <c r="J8" s="147" t="s">
        <v>64</v>
      </c>
      <c r="K8" s="150">
        <v>106</v>
      </c>
      <c r="L8" s="142">
        <f t="shared" ref="L8:L17" si="3">(K8/$C$18)*100</f>
        <v>0.43580150474859186</v>
      </c>
      <c r="M8" s="150">
        <v>95</v>
      </c>
      <c r="N8" s="142">
        <f t="shared" ref="N8:N17" si="4">(M8/$E$18)*100</f>
        <v>0.26408695410446725</v>
      </c>
      <c r="O8" s="150">
        <f t="shared" ref="O8:O17" si="5">M8+K8</f>
        <v>201</v>
      </c>
      <c r="P8" s="142">
        <f>(O8/$G$18)*100</f>
        <v>0.33335544646411042</v>
      </c>
    </row>
    <row r="9" spans="1:17" s="53" customFormat="1" ht="20" customHeight="1" x14ac:dyDescent="0.2">
      <c r="B9" s="147" t="s">
        <v>65</v>
      </c>
      <c r="C9" s="150">
        <v>31</v>
      </c>
      <c r="D9" s="142">
        <f t="shared" si="0"/>
        <v>0.12745138346421084</v>
      </c>
      <c r="E9" s="150">
        <v>35</v>
      </c>
      <c r="F9" s="142">
        <f t="shared" si="1"/>
        <v>9.7295193617435299E-2</v>
      </c>
      <c r="G9" s="150">
        <f t="shared" si="2"/>
        <v>66</v>
      </c>
      <c r="H9" s="142">
        <f t="shared" ref="H9:H17" si="6">(G9/$G$18)*100</f>
        <v>0.10945999734642431</v>
      </c>
      <c r="J9" s="147" t="s">
        <v>65</v>
      </c>
      <c r="K9" s="150">
        <v>4</v>
      </c>
      <c r="L9" s="142">
        <f t="shared" si="3"/>
        <v>1.6445339801833655E-2</v>
      </c>
      <c r="M9" s="150">
        <v>5</v>
      </c>
      <c r="N9" s="142">
        <f t="shared" si="4"/>
        <v>1.3899313373919329E-2</v>
      </c>
      <c r="O9" s="150">
        <f t="shared" si="5"/>
        <v>9</v>
      </c>
      <c r="P9" s="142">
        <f t="shared" ref="P9:P17" si="7">(O9/$G$18)*100</f>
        <v>1.4926363274512404E-2</v>
      </c>
    </row>
    <row r="10" spans="1:17" s="53" customFormat="1" ht="20" customHeight="1" x14ac:dyDescent="0.2">
      <c r="B10" s="147" t="s">
        <v>62</v>
      </c>
      <c r="C10" s="150">
        <v>10779</v>
      </c>
      <c r="D10" s="142">
        <f t="shared" si="0"/>
        <v>44.316079430991245</v>
      </c>
      <c r="E10" s="150">
        <v>14688</v>
      </c>
      <c r="F10" s="142">
        <f t="shared" si="1"/>
        <v>40.830622967225423</v>
      </c>
      <c r="G10" s="150">
        <f t="shared" si="2"/>
        <v>25467</v>
      </c>
      <c r="H10" s="142">
        <f t="shared" si="6"/>
        <v>42.23663261244527</v>
      </c>
      <c r="J10" s="147" t="s">
        <v>62</v>
      </c>
      <c r="K10" s="150">
        <v>2005</v>
      </c>
      <c r="L10" s="142">
        <f t="shared" si="3"/>
        <v>8.2432265756691194</v>
      </c>
      <c r="M10" s="150">
        <v>2870</v>
      </c>
      <c r="N10" s="142">
        <f t="shared" si="4"/>
        <v>7.9782058766296942</v>
      </c>
      <c r="O10" s="150">
        <f t="shared" si="5"/>
        <v>4875</v>
      </c>
      <c r="P10" s="142">
        <f t="shared" si="7"/>
        <v>8.0851134403608853</v>
      </c>
    </row>
    <row r="11" spans="1:17" s="53" customFormat="1" ht="20" customHeight="1" x14ac:dyDescent="0.2">
      <c r="B11" s="147" t="s">
        <v>55</v>
      </c>
      <c r="C11" s="150">
        <v>713</v>
      </c>
      <c r="D11" s="142">
        <f t="shared" si="0"/>
        <v>2.9313818196768491</v>
      </c>
      <c r="E11" s="150">
        <v>1017</v>
      </c>
      <c r="F11" s="142">
        <f t="shared" si="1"/>
        <v>2.8271203402551914</v>
      </c>
      <c r="G11" s="150">
        <f t="shared" si="2"/>
        <v>1730</v>
      </c>
      <c r="H11" s="142">
        <f t="shared" si="6"/>
        <v>2.86917871832294</v>
      </c>
      <c r="J11" s="147" t="s">
        <v>55</v>
      </c>
      <c r="K11" s="150">
        <v>144</v>
      </c>
      <c r="L11" s="142">
        <f t="shared" si="3"/>
        <v>0.59203223286601159</v>
      </c>
      <c r="M11" s="150">
        <v>213</v>
      </c>
      <c r="N11" s="142">
        <f t="shared" si="4"/>
        <v>0.59211074972896338</v>
      </c>
      <c r="O11" s="150">
        <f t="shared" si="5"/>
        <v>357</v>
      </c>
      <c r="P11" s="142">
        <f t="shared" si="7"/>
        <v>0.59207907655565872</v>
      </c>
    </row>
    <row r="12" spans="1:17" s="53" customFormat="1" ht="20" customHeight="1" x14ac:dyDescent="0.2">
      <c r="B12" s="147" t="s">
        <v>53</v>
      </c>
      <c r="C12" s="150">
        <v>2611</v>
      </c>
      <c r="D12" s="142">
        <f t="shared" si="0"/>
        <v>10.734695555646919</v>
      </c>
      <c r="E12" s="150">
        <v>3917</v>
      </c>
      <c r="F12" s="142">
        <f t="shared" si="1"/>
        <v>10.888722097128403</v>
      </c>
      <c r="G12" s="150">
        <f t="shared" si="2"/>
        <v>6528</v>
      </c>
      <c r="H12" s="142">
        <f t="shared" si="6"/>
        <v>10.826588828446331</v>
      </c>
      <c r="J12" s="147" t="s">
        <v>53</v>
      </c>
      <c r="K12" s="150">
        <v>456</v>
      </c>
      <c r="L12" s="142">
        <f t="shared" si="3"/>
        <v>1.8747687374090369</v>
      </c>
      <c r="M12" s="150">
        <v>823</v>
      </c>
      <c r="N12" s="142">
        <f t="shared" si="4"/>
        <v>2.2878269813471213</v>
      </c>
      <c r="O12" s="150">
        <f t="shared" si="5"/>
        <v>1279</v>
      </c>
      <c r="P12" s="142">
        <f t="shared" si="7"/>
        <v>2.1212020697890406</v>
      </c>
    </row>
    <row r="13" spans="1:17" s="53" customFormat="1" ht="20" customHeight="1" x14ac:dyDescent="0.2">
      <c r="B13" s="147" t="s">
        <v>63</v>
      </c>
      <c r="C13" s="150">
        <v>2174</v>
      </c>
      <c r="D13" s="142">
        <f t="shared" si="0"/>
        <v>8.9380421822965914</v>
      </c>
      <c r="E13" s="150">
        <v>2898</v>
      </c>
      <c r="F13" s="142">
        <f t="shared" si="1"/>
        <v>8.0560420315236421</v>
      </c>
      <c r="G13" s="150">
        <f t="shared" si="2"/>
        <v>5072</v>
      </c>
      <c r="H13" s="142">
        <f t="shared" si="6"/>
        <v>8.4118349475918794</v>
      </c>
      <c r="J13" s="147" t="s">
        <v>63</v>
      </c>
      <c r="K13" s="150">
        <v>377</v>
      </c>
      <c r="L13" s="142">
        <f t="shared" si="3"/>
        <v>1.549973276322822</v>
      </c>
      <c r="M13" s="150">
        <v>623</v>
      </c>
      <c r="N13" s="142">
        <f t="shared" si="4"/>
        <v>1.7318544463903482</v>
      </c>
      <c r="O13" s="150">
        <f t="shared" si="5"/>
        <v>1000</v>
      </c>
      <c r="P13" s="142">
        <f t="shared" si="7"/>
        <v>1.6584848082791561</v>
      </c>
    </row>
    <row r="14" spans="1:17" s="53" customFormat="1" ht="20" customHeight="1" x14ac:dyDescent="0.2">
      <c r="B14" s="147" t="s">
        <v>52</v>
      </c>
      <c r="C14" s="150">
        <v>5472</v>
      </c>
      <c r="D14" s="142">
        <f t="shared" si="0"/>
        <v>22.497224848908441</v>
      </c>
      <c r="E14" s="150">
        <v>9826</v>
      </c>
      <c r="F14" s="142">
        <f t="shared" si="1"/>
        <v>27.314930642426265</v>
      </c>
      <c r="G14" s="150">
        <f t="shared" si="2"/>
        <v>15298</v>
      </c>
      <c r="H14" s="142">
        <f t="shared" si="6"/>
        <v>25.371500597054531</v>
      </c>
      <c r="J14" s="147" t="s">
        <v>52</v>
      </c>
      <c r="K14" s="150">
        <v>1132</v>
      </c>
      <c r="L14" s="142">
        <f t="shared" si="3"/>
        <v>4.6540311639189245</v>
      </c>
      <c r="M14" s="150">
        <v>2117</v>
      </c>
      <c r="N14" s="142">
        <f t="shared" si="4"/>
        <v>5.884969282517444</v>
      </c>
      <c r="O14" s="150">
        <f t="shared" si="5"/>
        <v>3249</v>
      </c>
      <c r="P14" s="142">
        <f t="shared" si="7"/>
        <v>5.3884171420989784</v>
      </c>
    </row>
    <row r="15" spans="1:17" s="53" customFormat="1" ht="20" customHeight="1" x14ac:dyDescent="0.2">
      <c r="B15" s="147" t="s">
        <v>27</v>
      </c>
      <c r="C15" s="150">
        <v>453</v>
      </c>
      <c r="D15" s="142">
        <f t="shared" si="0"/>
        <v>1.8624347325576613</v>
      </c>
      <c r="E15" s="150">
        <v>863</v>
      </c>
      <c r="F15" s="142">
        <f t="shared" si="1"/>
        <v>2.3990214883384762</v>
      </c>
      <c r="G15" s="150">
        <f t="shared" si="2"/>
        <v>1316</v>
      </c>
      <c r="H15" s="142">
        <f t="shared" si="6"/>
        <v>2.1825660076953692</v>
      </c>
      <c r="J15" s="147" t="s">
        <v>27</v>
      </c>
      <c r="K15" s="150">
        <v>94</v>
      </c>
      <c r="L15" s="142">
        <f t="shared" si="3"/>
        <v>0.38646548534309094</v>
      </c>
      <c r="M15" s="150">
        <v>211</v>
      </c>
      <c r="N15" s="142">
        <f t="shared" si="4"/>
        <v>0.58655102437939566</v>
      </c>
      <c r="O15" s="150">
        <f t="shared" si="5"/>
        <v>305</v>
      </c>
      <c r="P15" s="142">
        <f t="shared" si="7"/>
        <v>0.50583786652514262</v>
      </c>
    </row>
    <row r="16" spans="1:17" s="53" customFormat="1" ht="20" customHeight="1" x14ac:dyDescent="0.2">
      <c r="B16" s="147" t="s">
        <v>54</v>
      </c>
      <c r="C16" s="150">
        <v>1123</v>
      </c>
      <c r="D16" s="142">
        <f t="shared" si="0"/>
        <v>4.6170291493647984</v>
      </c>
      <c r="E16" s="150">
        <v>1574</v>
      </c>
      <c r="F16" s="142">
        <f t="shared" si="1"/>
        <v>4.3755038501098049</v>
      </c>
      <c r="G16" s="150">
        <f t="shared" si="2"/>
        <v>2697</v>
      </c>
      <c r="H16" s="142">
        <f t="shared" si="6"/>
        <v>4.472933527928884</v>
      </c>
      <c r="J16" s="147" t="s">
        <v>54</v>
      </c>
      <c r="K16" s="150">
        <v>256</v>
      </c>
      <c r="L16" s="142">
        <f t="shared" si="3"/>
        <v>1.0525017473173539</v>
      </c>
      <c r="M16" s="150">
        <v>438</v>
      </c>
      <c r="N16" s="142">
        <f t="shared" si="4"/>
        <v>1.2175798515553333</v>
      </c>
      <c r="O16" s="150">
        <f t="shared" si="5"/>
        <v>694</v>
      </c>
      <c r="P16" s="142">
        <f t="shared" si="7"/>
        <v>1.1509884569457345</v>
      </c>
    </row>
    <row r="17" spans="1:16" s="53" customFormat="1" ht="20" customHeight="1" x14ac:dyDescent="0.2">
      <c r="B17" s="147" t="s">
        <v>4</v>
      </c>
      <c r="C17" s="150">
        <v>369</v>
      </c>
      <c r="D17" s="142">
        <f t="shared" si="0"/>
        <v>1.5170825967191546</v>
      </c>
      <c r="E17" s="150">
        <v>689</v>
      </c>
      <c r="F17" s="142">
        <f t="shared" si="1"/>
        <v>1.9153253829260835</v>
      </c>
      <c r="G17" s="150">
        <f t="shared" si="2"/>
        <v>1058</v>
      </c>
      <c r="H17" s="142">
        <f t="shared" si="6"/>
        <v>1.7546769271593474</v>
      </c>
      <c r="J17" s="147" t="s">
        <v>4</v>
      </c>
      <c r="K17" s="150">
        <v>128</v>
      </c>
      <c r="L17" s="142">
        <f t="shared" si="3"/>
        <v>0.52625087365867695</v>
      </c>
      <c r="M17" s="150">
        <v>203</v>
      </c>
      <c r="N17" s="142">
        <f t="shared" si="4"/>
        <v>0.56431212298112476</v>
      </c>
      <c r="O17" s="150">
        <f t="shared" si="5"/>
        <v>331</v>
      </c>
      <c r="P17" s="142">
        <f t="shared" si="7"/>
        <v>0.54895847154040067</v>
      </c>
    </row>
    <row r="18" spans="1:16" s="53" customFormat="1" ht="20" customHeight="1" x14ac:dyDescent="0.2">
      <c r="B18" s="114" t="s">
        <v>3</v>
      </c>
      <c r="C18" s="154">
        <f>SUM(C8:C17)</f>
        <v>24323</v>
      </c>
      <c r="D18" s="185">
        <v>100</v>
      </c>
      <c r="E18" s="154">
        <f>SUM(E8:E17)</f>
        <v>35973</v>
      </c>
      <c r="F18" s="185">
        <v>100</v>
      </c>
      <c r="G18" s="154">
        <f>SUM(G8:G17)</f>
        <v>60296</v>
      </c>
      <c r="H18" s="185">
        <v>100</v>
      </c>
      <c r="J18" s="114" t="s">
        <v>3</v>
      </c>
      <c r="K18" s="154">
        <f>SUM(K8:K17)</f>
        <v>4702</v>
      </c>
      <c r="L18" s="185">
        <v>100</v>
      </c>
      <c r="M18" s="154">
        <f>SUM(M8:M17)</f>
        <v>7598</v>
      </c>
      <c r="N18" s="185">
        <v>100</v>
      </c>
      <c r="O18" s="154">
        <f>SUM(O8:O17)</f>
        <v>12300</v>
      </c>
      <c r="P18" s="185">
        <v>100</v>
      </c>
    </row>
    <row r="19" spans="1:16" s="18" customFormat="1" ht="25" customHeight="1" x14ac:dyDescent="0.2">
      <c r="A19" s="126"/>
      <c r="B19" s="244" t="s">
        <v>37</v>
      </c>
      <c r="C19" s="244"/>
      <c r="D19" s="244"/>
      <c r="E19" s="244"/>
      <c r="F19" s="244"/>
      <c r="G19" s="244"/>
      <c r="H19" s="244"/>
      <c r="I19" s="14"/>
      <c r="J19" s="14"/>
    </row>
  </sheetData>
  <sheetProtection algorithmName="SHA-512" hashValue="17AVyLgLi3hoiVX6oawQM2OoA45R6kv90bu/mPO7Hh/j6xPnC/zwpxFIi16CF4K8STIHJzNX0qA+OUPhKUoeOg==" saltValue="Yz4impuRE6jxl4kzNXcvAw==" spinCount="100000" sheet="1" objects="1" scenarios="1"/>
  <sortState xmlns:xlrd2="http://schemas.microsoft.com/office/spreadsheetml/2017/richdata2" ref="B5:D13">
    <sortCondition descending="1" ref="C4:C13"/>
  </sortState>
  <mergeCells count="18">
    <mergeCell ref="B1:Q1"/>
    <mergeCell ref="B3:B7"/>
    <mergeCell ref="C3:H3"/>
    <mergeCell ref="K4:P4"/>
    <mergeCell ref="K5:P5"/>
    <mergeCell ref="M6:N6"/>
    <mergeCell ref="K6:L6"/>
    <mergeCell ref="O6:O7"/>
    <mergeCell ref="P6:P7"/>
    <mergeCell ref="K3:P3"/>
    <mergeCell ref="C4:H4"/>
    <mergeCell ref="C5:H5"/>
    <mergeCell ref="E6:F6"/>
    <mergeCell ref="C6:D6"/>
    <mergeCell ref="G6:G7"/>
    <mergeCell ref="H6:H7"/>
    <mergeCell ref="J3:J7"/>
    <mergeCell ref="B19:H19"/>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3"/>
  <dimension ref="A1:I1048576"/>
  <sheetViews>
    <sheetView showGridLines="0" topLeftCell="B52" zoomScale="141" zoomScaleNormal="141" workbookViewId="0">
      <selection activeCell="A106" sqref="A106"/>
    </sheetView>
  </sheetViews>
  <sheetFormatPr baseColWidth="10" defaultColWidth="0" defaultRowHeight="15" zeroHeight="1" x14ac:dyDescent="0.2"/>
  <cols>
    <col min="1" max="1" width="5" customWidth="1"/>
    <col min="2" max="2" width="70.83203125" style="18" bestFit="1" customWidth="1"/>
    <col min="3" max="4" width="20.83203125" style="18" customWidth="1"/>
    <col min="5" max="5" width="4.6640625" style="18" customWidth="1"/>
    <col min="6" max="6" width="70.83203125" style="18" customWidth="1"/>
    <col min="7" max="8" width="20.83203125" style="18" customWidth="1"/>
    <col min="9" max="9" width="5" customWidth="1"/>
    <col min="10" max="16384" width="11.5" hidden="1"/>
  </cols>
  <sheetData>
    <row r="1" spans="1:9" ht="100" customHeight="1" x14ac:dyDescent="0.2">
      <c r="A1" s="99"/>
      <c r="B1" s="230" t="s">
        <v>103</v>
      </c>
      <c r="C1" s="230"/>
      <c r="D1" s="230"/>
      <c r="E1" s="230"/>
      <c r="F1" s="230"/>
      <c r="G1" s="230"/>
      <c r="H1" s="230"/>
      <c r="I1" s="230"/>
    </row>
    <row r="2" spans="1:9" ht="19.75" customHeight="1" x14ac:dyDescent="0.2">
      <c r="B2"/>
      <c r="C2" s="2"/>
      <c r="D2" s="2"/>
      <c r="E2" s="2"/>
      <c r="F2"/>
      <c r="G2"/>
      <c r="H2"/>
    </row>
    <row r="3" spans="1:9" ht="50" customHeight="1" x14ac:dyDescent="0.2">
      <c r="B3" s="219" t="s">
        <v>28</v>
      </c>
      <c r="C3" s="224" t="s">
        <v>220</v>
      </c>
      <c r="D3" s="227"/>
      <c r="E3" s="77"/>
      <c r="F3" s="219" t="s">
        <v>28</v>
      </c>
      <c r="G3" s="238" t="s">
        <v>222</v>
      </c>
      <c r="H3" s="238"/>
    </row>
    <row r="4" spans="1:9" ht="25" customHeight="1" x14ac:dyDescent="0.2">
      <c r="B4" s="219"/>
      <c r="C4" s="219" t="s">
        <v>106</v>
      </c>
      <c r="D4" s="219"/>
      <c r="E4"/>
      <c r="F4" s="219"/>
      <c r="G4" s="219" t="s">
        <v>106</v>
      </c>
      <c r="H4" s="219"/>
    </row>
    <row r="5" spans="1:9" ht="25" customHeight="1" x14ac:dyDescent="0.2">
      <c r="B5" s="219"/>
      <c r="C5" s="219" t="s">
        <v>252</v>
      </c>
      <c r="D5" s="219"/>
      <c r="E5"/>
      <c r="F5" s="219"/>
      <c r="G5" s="219" t="s">
        <v>252</v>
      </c>
      <c r="H5" s="219"/>
    </row>
    <row r="6" spans="1:9" ht="25" customHeight="1" x14ac:dyDescent="0.2">
      <c r="B6" s="219"/>
      <c r="C6" s="101" t="s">
        <v>5</v>
      </c>
      <c r="D6" s="101" t="s">
        <v>6</v>
      </c>
      <c r="E6"/>
      <c r="F6" s="219"/>
      <c r="G6" s="101" t="s">
        <v>5</v>
      </c>
      <c r="H6" s="101" t="s">
        <v>6</v>
      </c>
    </row>
    <row r="7" spans="1:9" s="18" customFormat="1" ht="20" customHeight="1" x14ac:dyDescent="0.2">
      <c r="B7" s="130" t="s">
        <v>226</v>
      </c>
      <c r="C7" s="131">
        <v>3258</v>
      </c>
      <c r="D7" s="186">
        <v>5.4033435053734911</v>
      </c>
      <c r="F7" s="203" t="s">
        <v>244</v>
      </c>
      <c r="G7" s="188">
        <v>779</v>
      </c>
      <c r="H7" s="82">
        <v>6.3333333333333339</v>
      </c>
    </row>
    <row r="8" spans="1:9" s="18" customFormat="1" ht="20" customHeight="1" x14ac:dyDescent="0.2">
      <c r="B8" s="130" t="s">
        <v>123</v>
      </c>
      <c r="C8" s="170">
        <v>2843</v>
      </c>
      <c r="D8" s="187">
        <v>4.715072309937641</v>
      </c>
      <c r="F8" s="203" t="s">
        <v>131</v>
      </c>
      <c r="G8" s="188">
        <v>743</v>
      </c>
      <c r="H8" s="82">
        <v>6.0406504065040654</v>
      </c>
    </row>
    <row r="9" spans="1:9" s="18" customFormat="1" ht="20" customHeight="1" x14ac:dyDescent="0.2">
      <c r="B9" s="130" t="s">
        <v>227</v>
      </c>
      <c r="C9" s="170">
        <v>2732</v>
      </c>
      <c r="D9" s="187">
        <v>4.5309804962186551</v>
      </c>
      <c r="F9" s="203" t="s">
        <v>123</v>
      </c>
      <c r="G9" s="188">
        <v>609</v>
      </c>
      <c r="H9" s="82">
        <v>4.9512195121951219</v>
      </c>
    </row>
    <row r="10" spans="1:9" s="18" customFormat="1" ht="20" customHeight="1" x14ac:dyDescent="0.2">
      <c r="B10" s="130" t="s">
        <v>124</v>
      </c>
      <c r="C10" s="170">
        <v>2633</v>
      </c>
      <c r="D10" s="187">
        <v>4.3667905001990182</v>
      </c>
      <c r="F10" s="203" t="s">
        <v>125</v>
      </c>
      <c r="G10" s="188">
        <v>530</v>
      </c>
      <c r="H10" s="82">
        <v>4.308943089430894</v>
      </c>
    </row>
    <row r="11" spans="1:9" s="18" customFormat="1" ht="20" customHeight="1" x14ac:dyDescent="0.2">
      <c r="B11" s="130" t="s">
        <v>125</v>
      </c>
      <c r="C11" s="170">
        <v>2542</v>
      </c>
      <c r="D11" s="187">
        <v>4.2158683826456151</v>
      </c>
      <c r="F11" s="203" t="s">
        <v>126</v>
      </c>
      <c r="G11" s="188">
        <v>437</v>
      </c>
      <c r="H11" s="82">
        <v>3.5528455284552849</v>
      </c>
    </row>
    <row r="12" spans="1:9" s="18" customFormat="1" ht="20" customHeight="1" x14ac:dyDescent="0.2">
      <c r="B12" s="130" t="s">
        <v>126</v>
      </c>
      <c r="C12" s="170">
        <v>1476</v>
      </c>
      <c r="D12" s="187">
        <v>2.4479235770200347</v>
      </c>
      <c r="F12" s="203" t="s">
        <v>146</v>
      </c>
      <c r="G12" s="188">
        <v>412</v>
      </c>
      <c r="H12" s="82">
        <v>3.3495934959349589</v>
      </c>
    </row>
    <row r="13" spans="1:9" s="18" customFormat="1" ht="20" customHeight="1" x14ac:dyDescent="0.2">
      <c r="B13" s="130" t="s">
        <v>127</v>
      </c>
      <c r="C13" s="170">
        <v>1446</v>
      </c>
      <c r="D13" s="187">
        <v>2.3981690327716598</v>
      </c>
      <c r="F13" s="203" t="s">
        <v>227</v>
      </c>
      <c r="G13" s="188">
        <v>306</v>
      </c>
      <c r="H13" s="82">
        <v>2.4878048780487805</v>
      </c>
    </row>
    <row r="14" spans="1:9" s="18" customFormat="1" ht="20" customHeight="1" x14ac:dyDescent="0.2">
      <c r="B14" s="130" t="s">
        <v>228</v>
      </c>
      <c r="C14" s="170">
        <v>1365</v>
      </c>
      <c r="D14" s="187">
        <v>2.2638317633010483</v>
      </c>
      <c r="F14" s="203" t="s">
        <v>167</v>
      </c>
      <c r="G14" s="188">
        <v>257</v>
      </c>
      <c r="H14" s="82">
        <v>2.089430894308943</v>
      </c>
    </row>
    <row r="15" spans="1:9" s="18" customFormat="1" ht="20" customHeight="1" x14ac:dyDescent="0.2">
      <c r="B15" s="130" t="s">
        <v>128</v>
      </c>
      <c r="C15" s="170">
        <v>1341</v>
      </c>
      <c r="D15" s="187">
        <v>2.2240281279023484</v>
      </c>
      <c r="F15" s="203" t="s">
        <v>179</v>
      </c>
      <c r="G15" s="188">
        <v>246</v>
      </c>
      <c r="H15" s="82">
        <v>2</v>
      </c>
    </row>
    <row r="16" spans="1:9" s="18" customFormat="1" ht="20" customHeight="1" x14ac:dyDescent="0.2">
      <c r="B16" s="130" t="s">
        <v>257</v>
      </c>
      <c r="C16" s="170">
        <v>1330</v>
      </c>
      <c r="D16" s="187">
        <v>2.2057847950112777</v>
      </c>
      <c r="F16" s="203" t="s">
        <v>231</v>
      </c>
      <c r="G16" s="188">
        <v>239</v>
      </c>
      <c r="H16" s="82">
        <v>1.943089430894309</v>
      </c>
    </row>
    <row r="17" spans="2:8" s="18" customFormat="1" ht="20" customHeight="1" x14ac:dyDescent="0.2">
      <c r="B17" s="130" t="s">
        <v>129</v>
      </c>
      <c r="C17" s="170">
        <v>1207</v>
      </c>
      <c r="D17" s="187">
        <v>2.0017911635929417</v>
      </c>
      <c r="F17" s="203" t="s">
        <v>257</v>
      </c>
      <c r="G17" s="188">
        <v>238</v>
      </c>
      <c r="H17" s="82">
        <v>1.9349593495934958</v>
      </c>
    </row>
    <row r="18" spans="2:8" s="18" customFormat="1" ht="20" customHeight="1" x14ac:dyDescent="0.2">
      <c r="B18" s="130" t="s">
        <v>229</v>
      </c>
      <c r="C18" s="170">
        <v>1186</v>
      </c>
      <c r="D18" s="187">
        <v>1.9669629826190791</v>
      </c>
      <c r="F18" s="203" t="s">
        <v>134</v>
      </c>
      <c r="G18" s="188">
        <v>237</v>
      </c>
      <c r="H18" s="82">
        <v>1.9268292682926829</v>
      </c>
    </row>
    <row r="19" spans="2:8" s="18" customFormat="1" ht="20" customHeight="1" x14ac:dyDescent="0.2">
      <c r="B19" s="130" t="s">
        <v>244</v>
      </c>
      <c r="C19" s="170">
        <v>1186</v>
      </c>
      <c r="D19" s="187">
        <v>1.9669629826190791</v>
      </c>
      <c r="F19" s="203" t="s">
        <v>237</v>
      </c>
      <c r="G19" s="188">
        <v>231</v>
      </c>
      <c r="H19" s="82">
        <v>1.8780487804878048</v>
      </c>
    </row>
    <row r="20" spans="2:8" s="18" customFormat="1" ht="20" customHeight="1" x14ac:dyDescent="0.2">
      <c r="B20" s="130" t="s">
        <v>230</v>
      </c>
      <c r="C20" s="170">
        <v>1089</v>
      </c>
      <c r="D20" s="187">
        <v>1.8060899562160011</v>
      </c>
      <c r="F20" s="203" t="s">
        <v>128</v>
      </c>
      <c r="G20" s="188">
        <v>227</v>
      </c>
      <c r="H20" s="82">
        <v>1.8455284552845528</v>
      </c>
    </row>
    <row r="21" spans="2:8" s="18" customFormat="1" ht="20" customHeight="1" x14ac:dyDescent="0.2">
      <c r="B21" s="130" t="s">
        <v>130</v>
      </c>
      <c r="C21" s="170">
        <v>1089</v>
      </c>
      <c r="D21" s="187">
        <v>1.8060899562160011</v>
      </c>
      <c r="F21" s="203" t="s">
        <v>233</v>
      </c>
      <c r="G21" s="188">
        <v>222</v>
      </c>
      <c r="H21" s="82">
        <v>1.8048780487804876</v>
      </c>
    </row>
    <row r="22" spans="2:8" s="18" customFormat="1" ht="20" customHeight="1" x14ac:dyDescent="0.2">
      <c r="B22" s="130" t="s">
        <v>131</v>
      </c>
      <c r="C22" s="170">
        <v>1058</v>
      </c>
      <c r="D22" s="187">
        <v>1.7546769271593474</v>
      </c>
      <c r="F22" s="203" t="s">
        <v>133</v>
      </c>
      <c r="G22" s="188">
        <v>219</v>
      </c>
      <c r="H22" s="82">
        <v>1.7804878048780486</v>
      </c>
    </row>
    <row r="23" spans="2:8" s="18" customFormat="1" ht="20" customHeight="1" x14ac:dyDescent="0.2">
      <c r="B23" s="130" t="s">
        <v>132</v>
      </c>
      <c r="C23" s="170">
        <v>1048</v>
      </c>
      <c r="D23" s="187">
        <v>1.7380920790765559</v>
      </c>
      <c r="F23" s="203" t="s">
        <v>172</v>
      </c>
      <c r="G23" s="188">
        <v>203</v>
      </c>
      <c r="H23" s="82">
        <v>1.6504065040650404</v>
      </c>
    </row>
    <row r="24" spans="2:8" s="18" customFormat="1" ht="20" customHeight="1" x14ac:dyDescent="0.2">
      <c r="B24" s="130" t="s">
        <v>133</v>
      </c>
      <c r="C24" s="170">
        <v>1003</v>
      </c>
      <c r="D24" s="187">
        <v>1.6634602627039936</v>
      </c>
      <c r="F24" s="203" t="s">
        <v>145</v>
      </c>
      <c r="G24" s="188">
        <v>194</v>
      </c>
      <c r="H24" s="82">
        <v>1.5772357723577237</v>
      </c>
    </row>
    <row r="25" spans="2:8" s="18" customFormat="1" ht="20" customHeight="1" x14ac:dyDescent="0.2">
      <c r="B25" s="130" t="s">
        <v>134</v>
      </c>
      <c r="C25" s="170">
        <v>966</v>
      </c>
      <c r="D25" s="187">
        <v>1.602096324797665</v>
      </c>
      <c r="F25" s="203" t="s">
        <v>149</v>
      </c>
      <c r="G25" s="188">
        <v>190</v>
      </c>
      <c r="H25" s="82">
        <v>1.5447154471544715</v>
      </c>
    </row>
    <row r="26" spans="2:8" s="18" customFormat="1" ht="20" customHeight="1" x14ac:dyDescent="0.2">
      <c r="B26" s="130" t="s">
        <v>135</v>
      </c>
      <c r="C26" s="170">
        <v>872</v>
      </c>
      <c r="D26" s="187">
        <v>1.446198752819424</v>
      </c>
      <c r="F26" s="203" t="s">
        <v>124</v>
      </c>
      <c r="G26" s="188">
        <v>187</v>
      </c>
      <c r="H26" s="82">
        <v>1.5203252032520325</v>
      </c>
    </row>
    <row r="27" spans="2:8" s="18" customFormat="1" ht="20" customHeight="1" x14ac:dyDescent="0.2">
      <c r="B27" s="130" t="s">
        <v>231</v>
      </c>
      <c r="C27" s="170">
        <v>871</v>
      </c>
      <c r="D27" s="187">
        <v>1.444540268011145</v>
      </c>
      <c r="F27" s="203" t="s">
        <v>137</v>
      </c>
      <c r="G27" s="188">
        <v>183</v>
      </c>
      <c r="H27" s="82">
        <v>1.4878048780487805</v>
      </c>
    </row>
    <row r="28" spans="2:8" s="18" customFormat="1" ht="20" customHeight="1" x14ac:dyDescent="0.2">
      <c r="B28" s="130" t="s">
        <v>136</v>
      </c>
      <c r="C28" s="170">
        <v>810</v>
      </c>
      <c r="D28" s="187">
        <v>1.3433726947061166</v>
      </c>
      <c r="F28" s="203" t="s">
        <v>127</v>
      </c>
      <c r="G28" s="188">
        <v>181</v>
      </c>
      <c r="H28" s="82">
        <v>1.4715447154471544</v>
      </c>
    </row>
    <row r="29" spans="2:8" s="18" customFormat="1" ht="20" customHeight="1" x14ac:dyDescent="0.2">
      <c r="B29" s="130" t="s">
        <v>137</v>
      </c>
      <c r="C29" s="170">
        <v>786</v>
      </c>
      <c r="D29" s="187">
        <v>1.3035690593074167</v>
      </c>
      <c r="F29" s="203" t="s">
        <v>142</v>
      </c>
      <c r="G29" s="188">
        <v>177</v>
      </c>
      <c r="H29" s="82">
        <v>1.4390243902439026</v>
      </c>
    </row>
    <row r="30" spans="2:8" s="18" customFormat="1" ht="20" customHeight="1" x14ac:dyDescent="0.2">
      <c r="B30" s="130" t="s">
        <v>138</v>
      </c>
      <c r="C30" s="170">
        <v>771</v>
      </c>
      <c r="D30" s="187">
        <v>1.2786917871832293</v>
      </c>
      <c r="F30" s="203" t="s">
        <v>229</v>
      </c>
      <c r="G30" s="188">
        <v>173</v>
      </c>
      <c r="H30" s="82">
        <v>1.4065040650406504</v>
      </c>
    </row>
    <row r="31" spans="2:8" s="18" customFormat="1" ht="20" customHeight="1" x14ac:dyDescent="0.2">
      <c r="B31" s="130" t="s">
        <v>139</v>
      </c>
      <c r="C31" s="170">
        <v>728</v>
      </c>
      <c r="D31" s="187">
        <v>1.2073769404272257</v>
      </c>
      <c r="F31" s="203" t="s">
        <v>132</v>
      </c>
      <c r="G31" s="188">
        <v>170</v>
      </c>
      <c r="H31" s="82">
        <v>1.3821138211382114</v>
      </c>
    </row>
    <row r="32" spans="2:8" s="18" customFormat="1" ht="20" customHeight="1" x14ac:dyDescent="0.2">
      <c r="B32" s="130" t="s">
        <v>140</v>
      </c>
      <c r="C32" s="170">
        <v>722</v>
      </c>
      <c r="D32" s="187">
        <v>1.1974260315775507</v>
      </c>
      <c r="F32" s="203" t="s">
        <v>140</v>
      </c>
      <c r="G32" s="188">
        <v>169</v>
      </c>
      <c r="H32" s="82">
        <v>1.3739837398373984</v>
      </c>
    </row>
    <row r="33" spans="2:8" s="18" customFormat="1" ht="20" customHeight="1" x14ac:dyDescent="0.2">
      <c r="B33" s="130" t="s">
        <v>141</v>
      </c>
      <c r="C33" s="170">
        <v>721</v>
      </c>
      <c r="D33" s="187">
        <v>1.1957675467692714</v>
      </c>
      <c r="F33" s="203" t="s">
        <v>129</v>
      </c>
      <c r="G33" s="188">
        <v>163</v>
      </c>
      <c r="H33" s="82">
        <v>1.3252032520325203</v>
      </c>
    </row>
    <row r="34" spans="2:8" s="18" customFormat="1" ht="20" customHeight="1" x14ac:dyDescent="0.2">
      <c r="B34" s="130" t="s">
        <v>142</v>
      </c>
      <c r="C34" s="170">
        <v>696</v>
      </c>
      <c r="D34" s="187">
        <v>1.1543054265622927</v>
      </c>
      <c r="F34" s="203" t="s">
        <v>232</v>
      </c>
      <c r="G34" s="188">
        <v>160</v>
      </c>
      <c r="H34" s="82">
        <v>1.3008130081300813</v>
      </c>
    </row>
    <row r="35" spans="2:8" s="18" customFormat="1" ht="20" customHeight="1" x14ac:dyDescent="0.2">
      <c r="B35" s="130" t="s">
        <v>256</v>
      </c>
      <c r="C35" s="170">
        <v>694</v>
      </c>
      <c r="D35" s="187">
        <v>1.1509884569457345</v>
      </c>
      <c r="F35" s="203" t="s">
        <v>256</v>
      </c>
      <c r="G35" s="188">
        <v>158</v>
      </c>
      <c r="H35" s="82">
        <v>1.2845528455284554</v>
      </c>
    </row>
    <row r="36" spans="2:8" s="18" customFormat="1" ht="20" customHeight="1" x14ac:dyDescent="0.2">
      <c r="B36" s="130" t="s">
        <v>143</v>
      </c>
      <c r="C36" s="170">
        <v>682</v>
      </c>
      <c r="D36" s="187">
        <v>1.1310866392463845</v>
      </c>
      <c r="F36" s="203" t="s">
        <v>166</v>
      </c>
      <c r="G36" s="188">
        <v>142</v>
      </c>
      <c r="H36" s="82">
        <v>1.1544715447154472</v>
      </c>
    </row>
    <row r="37" spans="2:8" s="18" customFormat="1" ht="20" customHeight="1" x14ac:dyDescent="0.2">
      <c r="B37" s="130" t="s">
        <v>144</v>
      </c>
      <c r="C37" s="170">
        <v>649</v>
      </c>
      <c r="D37" s="187">
        <v>1.0763566405731724</v>
      </c>
      <c r="F37" s="203" t="s">
        <v>148</v>
      </c>
      <c r="G37" s="188">
        <v>142</v>
      </c>
      <c r="H37" s="82">
        <v>1.1544715447154472</v>
      </c>
    </row>
    <row r="38" spans="2:8" s="18" customFormat="1" ht="20" customHeight="1" x14ac:dyDescent="0.2">
      <c r="B38" s="130" t="s">
        <v>145</v>
      </c>
      <c r="C38" s="170">
        <v>649</v>
      </c>
      <c r="D38" s="187">
        <v>1.0763566405731724</v>
      </c>
      <c r="F38" s="203" t="s">
        <v>234</v>
      </c>
      <c r="G38" s="188">
        <v>141</v>
      </c>
      <c r="H38" s="82">
        <v>1.1463414634146341</v>
      </c>
    </row>
    <row r="39" spans="2:8" s="18" customFormat="1" ht="20" customHeight="1" x14ac:dyDescent="0.2">
      <c r="B39" s="130" t="s">
        <v>146</v>
      </c>
      <c r="C39" s="170">
        <v>642</v>
      </c>
      <c r="D39" s="187">
        <v>1.0647472469152182</v>
      </c>
      <c r="F39" s="203" t="s">
        <v>130</v>
      </c>
      <c r="G39" s="188">
        <v>131</v>
      </c>
      <c r="H39" s="82">
        <v>1.065040650406504</v>
      </c>
    </row>
    <row r="40" spans="2:8" s="18" customFormat="1" ht="20" customHeight="1" x14ac:dyDescent="0.2">
      <c r="B40" s="130" t="s">
        <v>232</v>
      </c>
      <c r="C40" s="170">
        <v>594</v>
      </c>
      <c r="D40" s="187">
        <v>0.98513997611781889</v>
      </c>
      <c r="F40" s="203" t="s">
        <v>139</v>
      </c>
      <c r="G40" s="188">
        <v>130</v>
      </c>
      <c r="H40" s="82">
        <v>1.056910569105691</v>
      </c>
    </row>
    <row r="41" spans="2:8" s="18" customFormat="1" ht="20" customHeight="1" x14ac:dyDescent="0.2">
      <c r="B41" s="130" t="s">
        <v>147</v>
      </c>
      <c r="C41" s="170">
        <v>592</v>
      </c>
      <c r="D41" s="187">
        <v>0.98182300650126031</v>
      </c>
      <c r="F41" s="203" t="s">
        <v>160</v>
      </c>
      <c r="G41" s="188">
        <v>119</v>
      </c>
      <c r="H41" s="82">
        <v>0.9674796747967479</v>
      </c>
    </row>
    <row r="42" spans="2:8" s="18" customFormat="1" ht="20" customHeight="1" x14ac:dyDescent="0.2">
      <c r="B42" s="130" t="s">
        <v>148</v>
      </c>
      <c r="C42" s="170">
        <v>592</v>
      </c>
      <c r="D42" s="187">
        <v>0.98182300650126031</v>
      </c>
      <c r="F42" s="203" t="s">
        <v>138</v>
      </c>
      <c r="G42" s="188">
        <v>115</v>
      </c>
      <c r="H42" s="82">
        <v>0.93495934959349591</v>
      </c>
    </row>
    <row r="43" spans="2:8" s="18" customFormat="1" ht="20" customHeight="1" x14ac:dyDescent="0.2">
      <c r="B43" s="130" t="s">
        <v>149</v>
      </c>
      <c r="C43" s="170">
        <v>586</v>
      </c>
      <c r="D43" s="187">
        <v>0.97187209765158544</v>
      </c>
      <c r="F43" s="203" t="s">
        <v>236</v>
      </c>
      <c r="G43" s="188">
        <v>109</v>
      </c>
      <c r="H43" s="82">
        <v>0.88617886178861782</v>
      </c>
    </row>
    <row r="44" spans="2:8" s="18" customFormat="1" ht="20" customHeight="1" x14ac:dyDescent="0.2">
      <c r="B44" s="130" t="s">
        <v>150</v>
      </c>
      <c r="C44" s="170">
        <v>576</v>
      </c>
      <c r="D44" s="187">
        <v>0.95528724956879385</v>
      </c>
      <c r="F44" s="203" t="s">
        <v>135</v>
      </c>
      <c r="G44" s="188">
        <v>105</v>
      </c>
      <c r="H44" s="82">
        <v>0.85365853658536595</v>
      </c>
    </row>
    <row r="45" spans="2:8" s="18" customFormat="1" ht="20" customHeight="1" x14ac:dyDescent="0.2">
      <c r="B45" s="130" t="s">
        <v>258</v>
      </c>
      <c r="C45" s="170">
        <v>563</v>
      </c>
      <c r="D45" s="187">
        <v>0.93372694706116488</v>
      </c>
      <c r="F45" s="203" t="s">
        <v>170</v>
      </c>
      <c r="G45" s="188">
        <v>102</v>
      </c>
      <c r="H45" s="82">
        <v>0.8292682926829269</v>
      </c>
    </row>
    <row r="46" spans="2:8" s="18" customFormat="1" ht="20" customHeight="1" x14ac:dyDescent="0.2">
      <c r="B46" s="130" t="s">
        <v>151</v>
      </c>
      <c r="C46" s="170">
        <v>494</v>
      </c>
      <c r="D46" s="187">
        <v>0.81929149528990308</v>
      </c>
      <c r="F46" s="203" t="s">
        <v>196</v>
      </c>
      <c r="G46" s="188">
        <v>2824</v>
      </c>
      <c r="H46" s="82">
        <v>22.959349593495933</v>
      </c>
    </row>
    <row r="47" spans="2:8" s="18" customFormat="1" ht="20" customHeight="1" x14ac:dyDescent="0.2">
      <c r="B47" s="130" t="s">
        <v>152</v>
      </c>
      <c r="C47" s="170">
        <v>465</v>
      </c>
      <c r="D47" s="187">
        <v>0.77119543584980754</v>
      </c>
      <c r="F47" s="119" t="s">
        <v>3</v>
      </c>
      <c r="G47" s="171">
        <v>12300</v>
      </c>
      <c r="H47" s="141">
        <v>100</v>
      </c>
    </row>
    <row r="48" spans="2:8" s="18" customFormat="1" ht="20" customHeight="1" x14ac:dyDescent="0.2">
      <c r="B48" s="130" t="s">
        <v>233</v>
      </c>
      <c r="C48" s="170">
        <v>445</v>
      </c>
      <c r="D48" s="187">
        <v>0.73802573968422447</v>
      </c>
    </row>
    <row r="49" spans="2:4" s="18" customFormat="1" ht="20" customHeight="1" x14ac:dyDescent="0.2">
      <c r="B49" s="130" t="s">
        <v>234</v>
      </c>
      <c r="C49" s="170">
        <v>431</v>
      </c>
      <c r="D49" s="187">
        <v>0.71480695236831626</v>
      </c>
    </row>
    <row r="50" spans="2:4" s="18" customFormat="1" ht="20" customHeight="1" x14ac:dyDescent="0.2">
      <c r="B50" s="130" t="s">
        <v>235</v>
      </c>
      <c r="C50" s="170">
        <v>419</v>
      </c>
      <c r="D50" s="187">
        <v>0.69490513466896642</v>
      </c>
    </row>
    <row r="51" spans="2:4" s="18" customFormat="1" ht="20" customHeight="1" x14ac:dyDescent="0.2">
      <c r="B51" s="130" t="s">
        <v>153</v>
      </c>
      <c r="C51" s="170">
        <v>410</v>
      </c>
      <c r="D51" s="187">
        <v>0.67997877139445406</v>
      </c>
    </row>
    <row r="52" spans="2:4" s="18" customFormat="1" ht="20" customHeight="1" x14ac:dyDescent="0.2">
      <c r="B52" s="130" t="s">
        <v>154</v>
      </c>
      <c r="C52" s="170">
        <v>405</v>
      </c>
      <c r="D52" s="187">
        <v>0.67168634735305832</v>
      </c>
    </row>
    <row r="53" spans="2:4" s="18" customFormat="1" ht="20" customHeight="1" x14ac:dyDescent="0.2">
      <c r="B53" s="130" t="s">
        <v>155</v>
      </c>
      <c r="C53" s="170">
        <v>403</v>
      </c>
      <c r="D53" s="187">
        <v>0.66836937773649996</v>
      </c>
    </row>
    <row r="54" spans="2:4" s="18" customFormat="1" ht="20" customHeight="1" x14ac:dyDescent="0.2">
      <c r="B54" s="130" t="s">
        <v>156</v>
      </c>
      <c r="C54" s="170">
        <v>393</v>
      </c>
      <c r="D54" s="187">
        <v>0.65178452965370837</v>
      </c>
    </row>
    <row r="55" spans="2:4" s="18" customFormat="1" ht="20" customHeight="1" x14ac:dyDescent="0.2">
      <c r="B55" s="130" t="s">
        <v>236</v>
      </c>
      <c r="C55" s="170">
        <v>379</v>
      </c>
      <c r="D55" s="187">
        <v>0.62856574233780016</v>
      </c>
    </row>
    <row r="56" spans="2:4" s="18" customFormat="1" ht="20" customHeight="1" x14ac:dyDescent="0.2">
      <c r="B56" s="130" t="s">
        <v>157</v>
      </c>
      <c r="C56" s="170">
        <v>360</v>
      </c>
      <c r="D56" s="187">
        <v>0.59705453098049621</v>
      </c>
    </row>
    <row r="57" spans="2:4" s="18" customFormat="1" ht="20" customHeight="1" x14ac:dyDescent="0.2">
      <c r="B57" s="130" t="s">
        <v>158</v>
      </c>
      <c r="C57" s="170">
        <v>348</v>
      </c>
      <c r="D57" s="187">
        <v>0.57715271328114637</v>
      </c>
    </row>
    <row r="58" spans="2:4" s="18" customFormat="1" ht="20" customHeight="1" x14ac:dyDescent="0.2">
      <c r="B58" s="130" t="s">
        <v>159</v>
      </c>
      <c r="C58" s="170">
        <v>324</v>
      </c>
      <c r="D58" s="187">
        <v>0.53734907788244657</v>
      </c>
    </row>
    <row r="59" spans="2:4" s="18" customFormat="1" ht="20" customHeight="1" x14ac:dyDescent="0.2">
      <c r="B59" s="130" t="s">
        <v>160</v>
      </c>
      <c r="C59" s="170">
        <v>324</v>
      </c>
      <c r="D59" s="187">
        <v>0.53734907788244657</v>
      </c>
    </row>
    <row r="60" spans="2:4" s="18" customFormat="1" ht="20" customHeight="1" x14ac:dyDescent="0.2">
      <c r="B60" s="130" t="s">
        <v>161</v>
      </c>
      <c r="C60" s="170">
        <v>320</v>
      </c>
      <c r="D60" s="187">
        <v>0.53071513864932995</v>
      </c>
    </row>
    <row r="61" spans="2:4" s="18" customFormat="1" ht="20" customHeight="1" x14ac:dyDescent="0.2">
      <c r="B61" s="130" t="s">
        <v>162</v>
      </c>
      <c r="C61" s="170">
        <v>318</v>
      </c>
      <c r="D61" s="187">
        <v>0.5273981690327717</v>
      </c>
    </row>
    <row r="62" spans="2:4" s="18" customFormat="1" ht="20" customHeight="1" x14ac:dyDescent="0.2">
      <c r="B62" s="130" t="s">
        <v>237</v>
      </c>
      <c r="C62" s="170">
        <v>307</v>
      </c>
      <c r="D62" s="187">
        <v>0.50915483614170098</v>
      </c>
    </row>
    <row r="63" spans="2:4" s="18" customFormat="1" ht="20" customHeight="1" x14ac:dyDescent="0.2">
      <c r="B63" s="130" t="s">
        <v>163</v>
      </c>
      <c r="C63" s="170">
        <v>304</v>
      </c>
      <c r="D63" s="187">
        <v>0.5041793817168635</v>
      </c>
    </row>
    <row r="64" spans="2:4" s="18" customFormat="1" ht="20" customHeight="1" x14ac:dyDescent="0.2">
      <c r="B64" s="130" t="s">
        <v>164</v>
      </c>
      <c r="C64" s="170">
        <v>281</v>
      </c>
      <c r="D64" s="187">
        <v>0.46603423112644288</v>
      </c>
    </row>
    <row r="65" spans="2:4" s="18" customFormat="1" ht="20" customHeight="1" x14ac:dyDescent="0.2">
      <c r="B65" s="130" t="s">
        <v>165</v>
      </c>
      <c r="C65" s="170">
        <v>270</v>
      </c>
      <c r="D65" s="187">
        <v>0.44779089823537221</v>
      </c>
    </row>
    <row r="66" spans="2:4" s="18" customFormat="1" ht="20" customHeight="1" x14ac:dyDescent="0.2">
      <c r="B66" s="130" t="s">
        <v>166</v>
      </c>
      <c r="C66" s="170">
        <v>256</v>
      </c>
      <c r="D66" s="187">
        <v>0.42457211091946395</v>
      </c>
    </row>
    <row r="67" spans="2:4" s="18" customFormat="1" ht="20" customHeight="1" x14ac:dyDescent="0.2">
      <c r="B67" s="130" t="s">
        <v>167</v>
      </c>
      <c r="C67" s="170">
        <v>243</v>
      </c>
      <c r="D67" s="187">
        <v>0.40301180841183493</v>
      </c>
    </row>
    <row r="68" spans="2:4" s="18" customFormat="1" ht="20" customHeight="1" x14ac:dyDescent="0.2">
      <c r="B68" s="130" t="s">
        <v>168</v>
      </c>
      <c r="C68" s="170">
        <v>241</v>
      </c>
      <c r="D68" s="187">
        <v>0.39969483879527662</v>
      </c>
    </row>
    <row r="69" spans="2:4" s="18" customFormat="1" ht="20" customHeight="1" x14ac:dyDescent="0.2">
      <c r="B69" s="130" t="s">
        <v>169</v>
      </c>
      <c r="C69" s="170">
        <v>235</v>
      </c>
      <c r="D69" s="187">
        <v>0.3897439299456017</v>
      </c>
    </row>
    <row r="70" spans="2:4" s="18" customFormat="1" ht="20" customHeight="1" x14ac:dyDescent="0.2">
      <c r="B70" s="130" t="s">
        <v>238</v>
      </c>
      <c r="C70" s="170">
        <v>234</v>
      </c>
      <c r="D70" s="187">
        <v>0.38808544513732252</v>
      </c>
    </row>
    <row r="71" spans="2:4" s="18" customFormat="1" ht="20" customHeight="1" x14ac:dyDescent="0.2">
      <c r="B71" s="130" t="s">
        <v>170</v>
      </c>
      <c r="C71" s="170">
        <v>224</v>
      </c>
      <c r="D71" s="187">
        <v>0.37150059705453098</v>
      </c>
    </row>
    <row r="72" spans="2:4" s="18" customFormat="1" ht="20" customHeight="1" x14ac:dyDescent="0.2">
      <c r="B72" s="130" t="s">
        <v>171</v>
      </c>
      <c r="C72" s="170">
        <v>224</v>
      </c>
      <c r="D72" s="187">
        <v>0.37150059705453098</v>
      </c>
    </row>
    <row r="73" spans="2:4" s="18" customFormat="1" ht="20" customHeight="1" x14ac:dyDescent="0.2">
      <c r="B73" s="130" t="s">
        <v>172</v>
      </c>
      <c r="C73" s="170">
        <v>220</v>
      </c>
      <c r="D73" s="187">
        <v>0.36486665782141436</v>
      </c>
    </row>
    <row r="74" spans="2:4" s="18" customFormat="1" ht="20" customHeight="1" x14ac:dyDescent="0.2">
      <c r="B74" s="130" t="s">
        <v>173</v>
      </c>
      <c r="C74" s="170">
        <v>214</v>
      </c>
      <c r="D74" s="187">
        <v>0.35491574897173939</v>
      </c>
    </row>
    <row r="75" spans="2:4" s="18" customFormat="1" ht="20" customHeight="1" x14ac:dyDescent="0.2">
      <c r="B75" s="130" t="s">
        <v>174</v>
      </c>
      <c r="C75" s="170">
        <v>189</v>
      </c>
      <c r="D75" s="187">
        <v>0.31345362876476052</v>
      </c>
    </row>
    <row r="76" spans="2:4" s="18" customFormat="1" ht="20" customHeight="1" x14ac:dyDescent="0.2">
      <c r="B76" s="130" t="s">
        <v>175</v>
      </c>
      <c r="C76" s="170">
        <v>186</v>
      </c>
      <c r="D76" s="187">
        <v>0.30847817433992308</v>
      </c>
    </row>
    <row r="77" spans="2:4" s="18" customFormat="1" ht="20" customHeight="1" x14ac:dyDescent="0.2">
      <c r="B77" s="130" t="s">
        <v>176</v>
      </c>
      <c r="C77" s="170">
        <v>184</v>
      </c>
      <c r="D77" s="187">
        <v>0.30516120472336478</v>
      </c>
    </row>
    <row r="78" spans="2:4" ht="20" customHeight="1" x14ac:dyDescent="0.2">
      <c r="B78" s="130" t="s">
        <v>239</v>
      </c>
      <c r="C78" s="170">
        <v>183</v>
      </c>
      <c r="D78" s="187">
        <v>0.30350271991508554</v>
      </c>
    </row>
    <row r="79" spans="2:4" ht="20" customHeight="1" x14ac:dyDescent="0.2">
      <c r="B79" s="130" t="s">
        <v>177</v>
      </c>
      <c r="C79" s="170">
        <v>181</v>
      </c>
      <c r="D79" s="187">
        <v>0.30018575029852723</v>
      </c>
    </row>
    <row r="80" spans="2:4" ht="20" customHeight="1" x14ac:dyDescent="0.2">
      <c r="B80" s="130" t="s">
        <v>240</v>
      </c>
      <c r="C80" s="170">
        <v>177</v>
      </c>
      <c r="D80" s="187">
        <v>0.29355181106541062</v>
      </c>
    </row>
    <row r="81" spans="2:4" ht="20" customHeight="1" x14ac:dyDescent="0.2">
      <c r="B81" s="130" t="s">
        <v>178</v>
      </c>
      <c r="C81" s="170">
        <v>170</v>
      </c>
      <c r="D81" s="187">
        <v>0.28194241740745657</v>
      </c>
    </row>
    <row r="82" spans="2:4" ht="20" customHeight="1" x14ac:dyDescent="0.2">
      <c r="B82" s="130" t="s">
        <v>241</v>
      </c>
      <c r="C82" s="170">
        <v>168</v>
      </c>
      <c r="D82" s="187">
        <v>0.27862544779089826</v>
      </c>
    </row>
    <row r="83" spans="2:4" ht="20" customHeight="1" x14ac:dyDescent="0.2">
      <c r="B83" s="130" t="s">
        <v>179</v>
      </c>
      <c r="C83" s="170">
        <v>167</v>
      </c>
      <c r="D83" s="187">
        <v>0.27696696298261908</v>
      </c>
    </row>
    <row r="84" spans="2:4" ht="20" customHeight="1" x14ac:dyDescent="0.2">
      <c r="B84" s="130" t="s">
        <v>180</v>
      </c>
      <c r="C84" s="170">
        <v>167</v>
      </c>
      <c r="D84" s="187">
        <v>0.27696696298261908</v>
      </c>
    </row>
    <row r="85" spans="2:4" ht="20" customHeight="1" x14ac:dyDescent="0.2">
      <c r="B85" s="130" t="s">
        <v>181</v>
      </c>
      <c r="C85" s="170">
        <v>167</v>
      </c>
      <c r="D85" s="187">
        <v>0.27696696298261908</v>
      </c>
    </row>
    <row r="86" spans="2:4" ht="20" customHeight="1" x14ac:dyDescent="0.2">
      <c r="B86" s="130" t="s">
        <v>242</v>
      </c>
      <c r="C86" s="170">
        <v>159</v>
      </c>
      <c r="D86" s="187">
        <v>0.26369908451638585</v>
      </c>
    </row>
    <row r="87" spans="2:4" ht="20" customHeight="1" x14ac:dyDescent="0.2">
      <c r="B87" s="130" t="s">
        <v>182</v>
      </c>
      <c r="C87" s="170">
        <v>156</v>
      </c>
      <c r="D87" s="187">
        <v>0.25872363009154836</v>
      </c>
    </row>
    <row r="88" spans="2:4" ht="20" customHeight="1" x14ac:dyDescent="0.2">
      <c r="B88" s="130" t="s">
        <v>183</v>
      </c>
      <c r="C88" s="170">
        <v>151</v>
      </c>
      <c r="D88" s="187">
        <v>0.25043120605015262</v>
      </c>
    </row>
    <row r="89" spans="2:4" ht="20" customHeight="1" x14ac:dyDescent="0.2">
      <c r="B89" s="130" t="s">
        <v>184</v>
      </c>
      <c r="C89" s="170">
        <v>150</v>
      </c>
      <c r="D89" s="187">
        <v>0.24877272124187344</v>
      </c>
    </row>
    <row r="90" spans="2:4" ht="20" customHeight="1" x14ac:dyDescent="0.2">
      <c r="B90" s="130" t="s">
        <v>185</v>
      </c>
      <c r="C90" s="170">
        <v>148</v>
      </c>
      <c r="D90" s="187">
        <v>0.24545575162531508</v>
      </c>
    </row>
    <row r="91" spans="2:4" ht="20" customHeight="1" x14ac:dyDescent="0.2">
      <c r="B91" s="130" t="s">
        <v>186</v>
      </c>
      <c r="C91" s="170">
        <v>143</v>
      </c>
      <c r="D91" s="187">
        <v>0.23716332758391934</v>
      </c>
    </row>
    <row r="92" spans="2:4" ht="20" customHeight="1" x14ac:dyDescent="0.2">
      <c r="B92" s="130" t="s">
        <v>187</v>
      </c>
      <c r="C92" s="170">
        <v>139</v>
      </c>
      <c r="D92" s="187">
        <v>0.23052938835080272</v>
      </c>
    </row>
    <row r="93" spans="2:4" ht="20" customHeight="1" x14ac:dyDescent="0.2">
      <c r="B93" s="130" t="s">
        <v>188</v>
      </c>
      <c r="C93" s="170">
        <v>137</v>
      </c>
      <c r="D93" s="187">
        <v>0.22721241873424441</v>
      </c>
    </row>
    <row r="94" spans="2:4" ht="20" customHeight="1" x14ac:dyDescent="0.2">
      <c r="B94" s="130" t="s">
        <v>189</v>
      </c>
      <c r="C94" s="170">
        <v>136</v>
      </c>
      <c r="D94" s="187">
        <v>0.22555393392596523</v>
      </c>
    </row>
    <row r="95" spans="2:4" ht="20" customHeight="1" x14ac:dyDescent="0.2">
      <c r="B95" s="130" t="s">
        <v>190</v>
      </c>
      <c r="C95" s="170">
        <v>129</v>
      </c>
      <c r="D95" s="187">
        <v>0.21394454026801113</v>
      </c>
    </row>
    <row r="96" spans="2:4" ht="20" customHeight="1" x14ac:dyDescent="0.2">
      <c r="B96" s="130" t="s">
        <v>243</v>
      </c>
      <c r="C96" s="170">
        <v>122</v>
      </c>
      <c r="D96" s="187">
        <v>0.20233514661005705</v>
      </c>
    </row>
    <row r="97" spans="2:8" ht="20" customHeight="1" x14ac:dyDescent="0.2">
      <c r="B97" s="130" t="s">
        <v>191</v>
      </c>
      <c r="C97" s="170">
        <v>121</v>
      </c>
      <c r="D97" s="187">
        <v>0.2006766618017779</v>
      </c>
    </row>
    <row r="98" spans="2:8" ht="20" customHeight="1" x14ac:dyDescent="0.2">
      <c r="B98" s="130" t="s">
        <v>192</v>
      </c>
      <c r="C98" s="170">
        <v>121</v>
      </c>
      <c r="D98" s="187">
        <v>0.2006766618017779</v>
      </c>
    </row>
    <row r="99" spans="2:8" ht="20" customHeight="1" x14ac:dyDescent="0.2">
      <c r="B99" s="130" t="s">
        <v>193</v>
      </c>
      <c r="C99" s="170">
        <v>118</v>
      </c>
      <c r="D99" s="187">
        <v>0.19570120737694044</v>
      </c>
    </row>
    <row r="100" spans="2:8" ht="20" customHeight="1" x14ac:dyDescent="0.2">
      <c r="B100" s="130" t="s">
        <v>194</v>
      </c>
      <c r="C100" s="170">
        <v>110</v>
      </c>
      <c r="D100" s="187">
        <v>0.18243332891070718</v>
      </c>
    </row>
    <row r="101" spans="2:8" ht="20" customHeight="1" x14ac:dyDescent="0.2">
      <c r="B101" s="130" t="s">
        <v>259</v>
      </c>
      <c r="C101" s="170">
        <v>108</v>
      </c>
      <c r="D101" s="187">
        <v>0.17911635929414885</v>
      </c>
    </row>
    <row r="102" spans="2:8" ht="20" customHeight="1" x14ac:dyDescent="0.2">
      <c r="B102" s="130" t="s">
        <v>195</v>
      </c>
      <c r="C102" s="170">
        <v>105</v>
      </c>
      <c r="D102" s="187">
        <v>0.17414090486931139</v>
      </c>
    </row>
    <row r="103" spans="2:8" ht="20" customHeight="1" x14ac:dyDescent="0.2">
      <c r="B103" s="130" t="s">
        <v>196</v>
      </c>
      <c r="C103" s="170">
        <v>2019</v>
      </c>
      <c r="D103" s="187">
        <v>3.348480827915616</v>
      </c>
    </row>
    <row r="104" spans="2:8" ht="20" customHeight="1" x14ac:dyDescent="0.2">
      <c r="B104" s="118" t="s">
        <v>3</v>
      </c>
      <c r="C104" s="138">
        <v>60296</v>
      </c>
      <c r="D104" s="141">
        <v>99.999999999999986</v>
      </c>
    </row>
    <row r="105" spans="2:8" ht="25" customHeight="1" x14ac:dyDescent="0.2">
      <c r="B105" s="206" t="s">
        <v>37</v>
      </c>
      <c r="C105" s="206"/>
      <c r="D105" s="206"/>
      <c r="E105" s="206"/>
      <c r="F105" s="206"/>
      <c r="G105" s="206"/>
      <c r="H105" s="206"/>
    </row>
    <row r="106" spans="2:8" ht="18" customHeight="1" x14ac:dyDescent="0.2">
      <c r="B106" s="202" t="s">
        <v>29</v>
      </c>
    </row>
    <row r="1048576" ht="3" customHeight="1" x14ac:dyDescent="0.2"/>
  </sheetData>
  <sheetProtection algorithmName="SHA-512" hashValue="dXeOM1K4IEWK5WcUh7DV2ryZDC2gmujIIcA04HQmrXzxgNQRCc5Tf9dcC3UO/8J5wLH8at1aG97Ks019fU3kJg==" saltValue="hLWWi4bUhS4YGNTgsYO55g==" spinCount="100000" sheet="1" objects="1" scenarios="1"/>
  <sortState xmlns:xlrd2="http://schemas.microsoft.com/office/spreadsheetml/2017/richdata2" ref="B4:D47">
    <sortCondition descending="1" ref="C4:C47"/>
  </sortState>
  <mergeCells count="10">
    <mergeCell ref="B105:H105"/>
    <mergeCell ref="B3:B6"/>
    <mergeCell ref="B1:I1"/>
    <mergeCell ref="G4:H4"/>
    <mergeCell ref="G5:H5"/>
    <mergeCell ref="C3:D3"/>
    <mergeCell ref="G3:H3"/>
    <mergeCell ref="F3:F6"/>
    <mergeCell ref="C5:D5"/>
    <mergeCell ref="C4:D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4"/>
  <dimension ref="A1:I14"/>
  <sheetViews>
    <sheetView showGridLines="0" zoomScale="137" zoomScaleNormal="137" workbookViewId="0">
      <selection activeCell="A11" sqref="A11"/>
    </sheetView>
  </sheetViews>
  <sheetFormatPr baseColWidth="10" defaultColWidth="0" defaultRowHeight="15" zeroHeight="1" x14ac:dyDescent="0.2"/>
  <cols>
    <col min="1" max="1" width="5" customWidth="1"/>
    <col min="2" max="2" width="19.1640625" bestFit="1" customWidth="1"/>
    <col min="3" max="4" width="15.83203125" customWidth="1"/>
    <col min="5" max="5" width="4.6640625" customWidth="1"/>
    <col min="6" max="6" width="19.1640625" bestFit="1" customWidth="1"/>
    <col min="7" max="8" width="15.83203125" customWidth="1"/>
    <col min="9" max="9" width="11.5" customWidth="1"/>
    <col min="10" max="16384" width="11.5" hidden="1"/>
  </cols>
  <sheetData>
    <row r="1" spans="1:9" ht="100" customHeight="1" x14ac:dyDescent="0.2">
      <c r="A1" s="99"/>
      <c r="B1" s="230" t="s">
        <v>104</v>
      </c>
      <c r="C1" s="230"/>
      <c r="D1" s="230"/>
      <c r="E1" s="230"/>
      <c r="F1" s="230"/>
      <c r="G1" s="230"/>
      <c r="H1" s="230"/>
      <c r="I1" s="230"/>
    </row>
    <row r="2" spans="1:9" ht="19.75" customHeight="1" x14ac:dyDescent="0.2">
      <c r="C2" s="2"/>
      <c r="D2" s="2"/>
      <c r="E2" s="2"/>
    </row>
    <row r="3" spans="1:9" ht="50" customHeight="1" x14ac:dyDescent="0.2">
      <c r="B3" s="246" t="s">
        <v>30</v>
      </c>
      <c r="C3" s="224" t="s">
        <v>220</v>
      </c>
      <c r="D3" s="227"/>
      <c r="E3" s="2"/>
      <c r="F3" s="246" t="s">
        <v>30</v>
      </c>
      <c r="G3" s="224" t="s">
        <v>222</v>
      </c>
      <c r="H3" s="227"/>
    </row>
    <row r="4" spans="1:9" ht="25" customHeight="1" x14ac:dyDescent="0.2">
      <c r="B4" s="246"/>
      <c r="C4" s="219" t="s">
        <v>106</v>
      </c>
      <c r="D4" s="219"/>
      <c r="E4" s="49"/>
      <c r="F4" s="246"/>
      <c r="G4" s="219" t="s">
        <v>106</v>
      </c>
      <c r="H4" s="219"/>
    </row>
    <row r="5" spans="1:9" ht="25" customHeight="1" x14ac:dyDescent="0.2">
      <c r="B5" s="246"/>
      <c r="C5" s="219" t="s">
        <v>252</v>
      </c>
      <c r="D5" s="219"/>
      <c r="E5" s="49"/>
      <c r="F5" s="246"/>
      <c r="G5" s="219" t="s">
        <v>252</v>
      </c>
      <c r="H5" s="219"/>
    </row>
    <row r="6" spans="1:9" ht="25" customHeight="1" x14ac:dyDescent="0.2">
      <c r="B6" s="247"/>
      <c r="C6" s="101" t="s">
        <v>5</v>
      </c>
      <c r="D6" s="101" t="s">
        <v>6</v>
      </c>
      <c r="E6" s="49"/>
      <c r="F6" s="247"/>
      <c r="G6" s="101" t="s">
        <v>5</v>
      </c>
      <c r="H6" s="101" t="s">
        <v>6</v>
      </c>
    </row>
    <row r="7" spans="1:9" s="18" customFormat="1" ht="20" customHeight="1" x14ac:dyDescent="0.2">
      <c r="B7" s="78" t="s">
        <v>57</v>
      </c>
      <c r="C7" s="79">
        <v>51899</v>
      </c>
      <c r="D7" s="82">
        <f>(C7/$C$10)*100</f>
        <v>86.073703064879922</v>
      </c>
      <c r="E7" s="53"/>
      <c r="F7" s="78" t="s">
        <v>57</v>
      </c>
      <c r="G7" s="79">
        <v>8544</v>
      </c>
      <c r="H7" s="82">
        <f>(G7/$G$10)*100</f>
        <v>69.463414634146332</v>
      </c>
    </row>
    <row r="8" spans="1:9" s="18" customFormat="1" ht="20" customHeight="1" x14ac:dyDescent="0.2">
      <c r="B8" s="78" t="s">
        <v>38</v>
      </c>
      <c r="C8" s="79">
        <v>7536</v>
      </c>
      <c r="D8" s="82">
        <f>(C8/$C$10)*100</f>
        <v>12.49834151519172</v>
      </c>
      <c r="E8" s="54"/>
      <c r="F8" s="78" t="s">
        <v>38</v>
      </c>
      <c r="G8" s="79">
        <v>3756</v>
      </c>
      <c r="H8" s="82">
        <f>(G8/$G$10)*100</f>
        <v>30.536585365853657</v>
      </c>
    </row>
    <row r="9" spans="1:9" s="18" customFormat="1" ht="20" customHeight="1" x14ac:dyDescent="0.2">
      <c r="B9" s="78" t="s">
        <v>48</v>
      </c>
      <c r="C9" s="79">
        <v>861</v>
      </c>
      <c r="D9" s="82">
        <f>(C9/$C$10)*100</f>
        <v>1.4279554199283533</v>
      </c>
      <c r="E9" s="54"/>
      <c r="F9" s="78" t="s">
        <v>48</v>
      </c>
      <c r="G9" s="79">
        <v>0</v>
      </c>
      <c r="H9" s="82">
        <f>(G9/$G$10)*100</f>
        <v>0</v>
      </c>
    </row>
    <row r="10" spans="1:9" s="18" customFormat="1" ht="20" customHeight="1" x14ac:dyDescent="0.2">
      <c r="B10" s="48" t="s">
        <v>3</v>
      </c>
      <c r="C10" s="80">
        <f>SUM(C7:C9)</f>
        <v>60296</v>
      </c>
      <c r="D10" s="83">
        <f>SUM(D7:D9)</f>
        <v>100</v>
      </c>
      <c r="E10" s="81"/>
      <c r="F10" s="48" t="s">
        <v>3</v>
      </c>
      <c r="G10" s="80">
        <f>SUM(G7:G9)</f>
        <v>12300</v>
      </c>
      <c r="H10" s="83">
        <f>SUM(H7:H9)</f>
        <v>99.999999999999986</v>
      </c>
    </row>
    <row r="11" spans="1:9" s="18" customFormat="1" ht="25" customHeight="1" x14ac:dyDescent="0.2">
      <c r="A11" s="126"/>
      <c r="B11" s="223" t="s">
        <v>37</v>
      </c>
      <c r="C11" s="223"/>
      <c r="D11" s="223"/>
      <c r="E11" s="223"/>
      <c r="F11" s="223"/>
      <c r="G11" s="223"/>
      <c r="H11" s="223"/>
    </row>
    <row r="12" spans="1:9" s="18" customFormat="1" ht="20" hidden="1" customHeight="1" x14ac:dyDescent="0.2">
      <c r="B12" s="13"/>
      <c r="C12" s="13"/>
      <c r="D12" s="13"/>
      <c r="E12" s="13"/>
    </row>
    <row r="13" spans="1:9" s="18" customFormat="1" ht="20" hidden="1" customHeight="1" x14ac:dyDescent="0.2">
      <c r="B13" s="245"/>
      <c r="C13" s="245"/>
      <c r="D13" s="245"/>
      <c r="E13" s="245"/>
    </row>
    <row r="14" spans="1:9" ht="31" hidden="1" customHeight="1" x14ac:dyDescent="0.2">
      <c r="B14" s="2"/>
    </row>
  </sheetData>
  <sheetProtection algorithmName="SHA-512" hashValue="uob/GBqm8JsYGUdNgT5XgqQEW1xe/RZBw/MWYxHmR2REf4i/76//qHADpGmxGjPfjDCEn4vv9l7JDj9MI3zH0A==" saltValue="rQaXXSmDRPQhbEGaKq6anA==" spinCount="100000" sheet="1" objects="1" scenarios="1"/>
  <sortState xmlns:xlrd2="http://schemas.microsoft.com/office/spreadsheetml/2017/richdata2" ref="B5:D9">
    <sortCondition descending="1" ref="C4:C9"/>
  </sortState>
  <mergeCells count="11">
    <mergeCell ref="B1:I1"/>
    <mergeCell ref="B11:H11"/>
    <mergeCell ref="C3:D3"/>
    <mergeCell ref="G3:H3"/>
    <mergeCell ref="B3:B6"/>
    <mergeCell ref="F3:F6"/>
    <mergeCell ref="B13:E13"/>
    <mergeCell ref="C5:D5"/>
    <mergeCell ref="C4:D4"/>
    <mergeCell ref="G4:H4"/>
    <mergeCell ref="G5:H5"/>
  </mergeCells>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1"/>
  <dimension ref="A1:V89"/>
  <sheetViews>
    <sheetView showGridLines="0" zoomScale="131" zoomScaleNormal="131" workbookViewId="0">
      <selection activeCell="A16" sqref="A16"/>
    </sheetView>
  </sheetViews>
  <sheetFormatPr baseColWidth="10" defaultColWidth="0" defaultRowHeight="15" zeroHeight="1" x14ac:dyDescent="0.2"/>
  <cols>
    <col min="1" max="1" width="4.6640625" customWidth="1"/>
    <col min="2" max="2" width="20.83203125" customWidth="1"/>
    <col min="3" max="7" width="10.83203125" customWidth="1"/>
    <col min="8" max="8" width="10.83203125" style="9" customWidth="1"/>
    <col min="9" max="9" width="4.6640625" customWidth="1"/>
    <col min="10" max="10" width="20.83203125" customWidth="1"/>
    <col min="11" max="16" width="10.83203125" customWidth="1"/>
    <col min="17" max="17" width="5.83203125" customWidth="1"/>
    <col min="18" max="22" width="0" hidden="1" customWidth="1"/>
    <col min="23" max="16384" width="11.5" hidden="1"/>
  </cols>
  <sheetData>
    <row r="1" spans="1:17" ht="100" customHeight="1" x14ac:dyDescent="0.2">
      <c r="A1" s="99"/>
      <c r="B1" s="217" t="s">
        <v>105</v>
      </c>
      <c r="C1" s="217"/>
      <c r="D1" s="217"/>
      <c r="E1" s="217"/>
      <c r="F1" s="217"/>
      <c r="G1" s="217"/>
      <c r="H1" s="217"/>
      <c r="I1" s="217"/>
      <c r="J1" s="217"/>
      <c r="K1" s="217"/>
      <c r="L1" s="217"/>
      <c r="M1" s="217"/>
      <c r="N1" s="217"/>
      <c r="O1" s="217"/>
      <c r="P1" s="217"/>
      <c r="Q1" s="217"/>
    </row>
    <row r="2" spans="1:17" ht="19.5" customHeight="1" x14ac:dyDescent="0.2"/>
    <row r="3" spans="1:17" s="49" customFormat="1" ht="50" customHeight="1" x14ac:dyDescent="0.2">
      <c r="B3" s="219" t="s">
        <v>58</v>
      </c>
      <c r="C3" s="219" t="s">
        <v>220</v>
      </c>
      <c r="D3" s="219"/>
      <c r="E3" s="219"/>
      <c r="F3" s="219"/>
      <c r="G3" s="219"/>
      <c r="H3" s="219"/>
      <c r="J3" s="219" t="s">
        <v>58</v>
      </c>
      <c r="K3" s="219" t="s">
        <v>222</v>
      </c>
      <c r="L3" s="219"/>
      <c r="M3" s="219"/>
      <c r="N3" s="219"/>
      <c r="O3" s="219"/>
      <c r="P3" s="219"/>
    </row>
    <row r="4" spans="1:17" s="49" customFormat="1" ht="25" customHeight="1" x14ac:dyDescent="0.2">
      <c r="B4" s="219"/>
      <c r="C4" s="219" t="s">
        <v>106</v>
      </c>
      <c r="D4" s="219"/>
      <c r="E4" s="219"/>
      <c r="F4" s="219"/>
      <c r="G4" s="219"/>
      <c r="H4" s="219"/>
      <c r="J4" s="219"/>
      <c r="K4" s="219" t="s">
        <v>106</v>
      </c>
      <c r="L4" s="219"/>
      <c r="M4" s="219"/>
      <c r="N4" s="219"/>
      <c r="O4" s="219"/>
      <c r="P4" s="219"/>
    </row>
    <row r="5" spans="1:17" s="49" customFormat="1" ht="25" customHeight="1" x14ac:dyDescent="0.2">
      <c r="B5" s="219"/>
      <c r="C5" s="219" t="s">
        <v>252</v>
      </c>
      <c r="D5" s="219"/>
      <c r="E5" s="219"/>
      <c r="F5" s="219"/>
      <c r="G5" s="219"/>
      <c r="H5" s="219"/>
      <c r="J5" s="219"/>
      <c r="K5" s="219" t="s">
        <v>252</v>
      </c>
      <c r="L5" s="219"/>
      <c r="M5" s="219"/>
      <c r="N5" s="219"/>
      <c r="O5" s="219"/>
      <c r="P5" s="219"/>
    </row>
    <row r="6" spans="1:17" s="49" customFormat="1" ht="25" customHeight="1" x14ac:dyDescent="0.2">
      <c r="B6" s="219"/>
      <c r="C6" s="219" t="s">
        <v>8</v>
      </c>
      <c r="D6" s="219"/>
      <c r="E6" s="219" t="s">
        <v>7</v>
      </c>
      <c r="F6" s="219"/>
      <c r="G6" s="219" t="s">
        <v>3</v>
      </c>
      <c r="H6" s="219" t="s">
        <v>6</v>
      </c>
      <c r="J6" s="219"/>
      <c r="K6" s="219" t="s">
        <v>8</v>
      </c>
      <c r="L6" s="219"/>
      <c r="M6" s="219" t="s">
        <v>7</v>
      </c>
      <c r="N6" s="219"/>
      <c r="O6" s="219" t="s">
        <v>3</v>
      </c>
      <c r="P6" s="219" t="s">
        <v>6</v>
      </c>
    </row>
    <row r="7" spans="1:17" s="49" customFormat="1" ht="25" customHeight="1" x14ac:dyDescent="0.2">
      <c r="B7" s="219"/>
      <c r="C7" s="101" t="s">
        <v>5</v>
      </c>
      <c r="D7" s="101" t="s">
        <v>6</v>
      </c>
      <c r="E7" s="101" t="s">
        <v>5</v>
      </c>
      <c r="F7" s="101" t="s">
        <v>6</v>
      </c>
      <c r="G7" s="219"/>
      <c r="H7" s="219"/>
      <c r="J7" s="219"/>
      <c r="K7" s="101" t="s">
        <v>5</v>
      </c>
      <c r="L7" s="101" t="s">
        <v>6</v>
      </c>
      <c r="M7" s="101" t="s">
        <v>5</v>
      </c>
      <c r="N7" s="101" t="s">
        <v>6</v>
      </c>
      <c r="O7" s="219"/>
      <c r="P7" s="219"/>
    </row>
    <row r="8" spans="1:17" s="55" customFormat="1" ht="20" customHeight="1" x14ac:dyDescent="0.2">
      <c r="B8" s="189" t="s">
        <v>31</v>
      </c>
      <c r="C8" s="190">
        <v>1561</v>
      </c>
      <c r="D8" s="191">
        <f t="shared" ref="D8:D14" si="0">(C8/$C$15)*100</f>
        <v>6.4177938576655835</v>
      </c>
      <c r="E8" s="190">
        <v>2612</v>
      </c>
      <c r="F8" s="191">
        <f t="shared" ref="F8:F14" si="1">(E8/$E$15)*100</f>
        <v>7.2610013065354568</v>
      </c>
      <c r="G8" s="150">
        <f t="shared" ref="G8:G14" si="2">E8+C8</f>
        <v>4173</v>
      </c>
      <c r="H8" s="191">
        <f t="shared" ref="H8:H14" si="3">(G8/$G$15)*100</f>
        <v>6.9208571049489187</v>
      </c>
      <c r="J8" s="189" t="s">
        <v>31</v>
      </c>
      <c r="K8" s="190">
        <v>145</v>
      </c>
      <c r="L8" s="191">
        <f t="shared" ref="L8:L14" si="4">(K8/$K$15)*100</f>
        <v>3.0837941301573797</v>
      </c>
      <c r="M8" s="190">
        <v>256</v>
      </c>
      <c r="N8" s="191">
        <f t="shared" ref="N8:N14" si="5">(M8/$M$15)*100</f>
        <v>3.3693077125559356</v>
      </c>
      <c r="O8" s="150">
        <f t="shared" ref="O8:O14" si="6">M8+K8</f>
        <v>401</v>
      </c>
      <c r="P8" s="193">
        <f t="shared" ref="P8:P13" si="7">(O8/$O$15)*100</f>
        <v>3.2601626016260163</v>
      </c>
    </row>
    <row r="9" spans="1:17" s="55" customFormat="1" ht="20" customHeight="1" x14ac:dyDescent="0.2">
      <c r="B9" s="189" t="s">
        <v>32</v>
      </c>
      <c r="C9" s="190">
        <v>5288</v>
      </c>
      <c r="D9" s="191">
        <f t="shared" si="0"/>
        <v>21.740739218024093</v>
      </c>
      <c r="E9" s="190">
        <v>7041</v>
      </c>
      <c r="F9" s="191">
        <f t="shared" si="1"/>
        <v>19.5730130931532</v>
      </c>
      <c r="G9" s="150">
        <f t="shared" si="2"/>
        <v>12329</v>
      </c>
      <c r="H9" s="191">
        <f t="shared" si="3"/>
        <v>20.447459201273716</v>
      </c>
      <c r="J9" s="189" t="s">
        <v>32</v>
      </c>
      <c r="K9" s="190">
        <v>882</v>
      </c>
      <c r="L9" s="191">
        <f t="shared" si="4"/>
        <v>18.75797532964696</v>
      </c>
      <c r="M9" s="190">
        <v>1362</v>
      </c>
      <c r="N9" s="191">
        <f t="shared" si="5"/>
        <v>17.925769939457751</v>
      </c>
      <c r="O9" s="150">
        <f t="shared" si="6"/>
        <v>2244</v>
      </c>
      <c r="P9" s="193">
        <f t="shared" si="7"/>
        <v>18.243902439024389</v>
      </c>
    </row>
    <row r="10" spans="1:17" s="55" customFormat="1" ht="20" customHeight="1" x14ac:dyDescent="0.2">
      <c r="B10" s="189" t="s">
        <v>33</v>
      </c>
      <c r="C10" s="190">
        <v>7406</v>
      </c>
      <c r="D10" s="191">
        <f t="shared" si="0"/>
        <v>30.448546643095014</v>
      </c>
      <c r="E10" s="190">
        <v>10968</v>
      </c>
      <c r="F10" s="191">
        <f t="shared" si="1"/>
        <v>30.489533817029439</v>
      </c>
      <c r="G10" s="150">
        <f t="shared" si="2"/>
        <v>18374</v>
      </c>
      <c r="H10" s="191">
        <f t="shared" si="3"/>
        <v>30.472999867321214</v>
      </c>
      <c r="J10" s="189" t="s">
        <v>33</v>
      </c>
      <c r="K10" s="190">
        <v>1521</v>
      </c>
      <c r="L10" s="191">
        <f t="shared" si="4"/>
        <v>32.347937048064651</v>
      </c>
      <c r="M10" s="190">
        <v>2664</v>
      </c>
      <c r="N10" s="191">
        <f t="shared" si="5"/>
        <v>35.061858383785207</v>
      </c>
      <c r="O10" s="150">
        <f t="shared" si="6"/>
        <v>4185</v>
      </c>
      <c r="P10" s="193">
        <f t="shared" si="7"/>
        <v>34.024390243902438</v>
      </c>
    </row>
    <row r="11" spans="1:17" s="55" customFormat="1" ht="20" customHeight="1" x14ac:dyDescent="0.2">
      <c r="B11" s="189" t="s">
        <v>34</v>
      </c>
      <c r="C11" s="190">
        <v>5739</v>
      </c>
      <c r="D11" s="191">
        <f t="shared" si="0"/>
        <v>23.594951280680839</v>
      </c>
      <c r="E11" s="190">
        <v>9420</v>
      </c>
      <c r="F11" s="191">
        <f t="shared" si="1"/>
        <v>26.186306396464015</v>
      </c>
      <c r="G11" s="150">
        <f t="shared" si="2"/>
        <v>15159</v>
      </c>
      <c r="H11" s="191">
        <f t="shared" si="3"/>
        <v>25.140971208703728</v>
      </c>
      <c r="J11" s="189" t="s">
        <v>34</v>
      </c>
      <c r="K11" s="190">
        <v>1211</v>
      </c>
      <c r="L11" s="191">
        <f t="shared" si="4"/>
        <v>25.754997873245429</v>
      </c>
      <c r="M11" s="190">
        <v>2049</v>
      </c>
      <c r="N11" s="191">
        <f t="shared" si="5"/>
        <v>26.967623058699658</v>
      </c>
      <c r="O11" s="150">
        <f t="shared" si="6"/>
        <v>3260</v>
      </c>
      <c r="P11" s="193">
        <f t="shared" si="7"/>
        <v>26.504065040650403</v>
      </c>
    </row>
    <row r="12" spans="1:17" s="55" customFormat="1" ht="20" customHeight="1" x14ac:dyDescent="0.2">
      <c r="B12" s="189" t="s">
        <v>35</v>
      </c>
      <c r="C12" s="190">
        <v>3882</v>
      </c>
      <c r="D12" s="191">
        <f t="shared" si="0"/>
        <v>15.960202277679564</v>
      </c>
      <c r="E12" s="190">
        <v>5181</v>
      </c>
      <c r="F12" s="191">
        <f t="shared" si="1"/>
        <v>14.402468518055208</v>
      </c>
      <c r="G12" s="150">
        <f t="shared" si="2"/>
        <v>9063</v>
      </c>
      <c r="H12" s="191">
        <f t="shared" si="3"/>
        <v>15.030847817433992</v>
      </c>
      <c r="J12" s="189" t="s">
        <v>35</v>
      </c>
      <c r="K12" s="190">
        <v>831</v>
      </c>
      <c r="L12" s="191">
        <f t="shared" si="4"/>
        <v>17.673330497660569</v>
      </c>
      <c r="M12" s="190">
        <v>1097</v>
      </c>
      <c r="N12" s="191">
        <f t="shared" si="5"/>
        <v>14.43801000263227</v>
      </c>
      <c r="O12" s="150">
        <f t="shared" si="6"/>
        <v>1928</v>
      </c>
      <c r="P12" s="193">
        <f t="shared" si="7"/>
        <v>15.674796747967479</v>
      </c>
    </row>
    <row r="13" spans="1:17" s="55" customFormat="1" ht="20" customHeight="1" x14ac:dyDescent="0.2">
      <c r="B13" s="189" t="s">
        <v>36</v>
      </c>
      <c r="C13" s="190">
        <v>277</v>
      </c>
      <c r="D13" s="191">
        <f t="shared" si="0"/>
        <v>1.1388397812769806</v>
      </c>
      <c r="E13" s="190">
        <v>461</v>
      </c>
      <c r="F13" s="191">
        <f t="shared" si="1"/>
        <v>1.2815166930753621</v>
      </c>
      <c r="G13" s="150">
        <f t="shared" si="2"/>
        <v>738</v>
      </c>
      <c r="H13" s="191">
        <f t="shared" si="3"/>
        <v>1.2239617885100174</v>
      </c>
      <c r="J13" s="189" t="s">
        <v>36</v>
      </c>
      <c r="K13" s="190">
        <v>71</v>
      </c>
      <c r="L13" s="191">
        <f t="shared" si="4"/>
        <v>1.5099957464908549</v>
      </c>
      <c r="M13" s="190">
        <v>98</v>
      </c>
      <c r="N13" s="191">
        <f t="shared" si="5"/>
        <v>1.2898131087128193</v>
      </c>
      <c r="O13" s="150">
        <f t="shared" si="6"/>
        <v>169</v>
      </c>
      <c r="P13" s="193">
        <f t="shared" si="7"/>
        <v>1.3739837398373984</v>
      </c>
    </row>
    <row r="14" spans="1:17" s="55" customFormat="1" ht="20" customHeight="1" x14ac:dyDescent="0.2">
      <c r="B14" s="189" t="s">
        <v>4</v>
      </c>
      <c r="C14" s="190">
        <v>170</v>
      </c>
      <c r="D14" s="191">
        <f t="shared" si="0"/>
        <v>0.69892694157793034</v>
      </c>
      <c r="E14" s="190">
        <v>290</v>
      </c>
      <c r="F14" s="191">
        <f t="shared" si="1"/>
        <v>0.80616017568732101</v>
      </c>
      <c r="G14" s="150">
        <f t="shared" si="2"/>
        <v>460</v>
      </c>
      <c r="H14" s="191">
        <f t="shared" si="3"/>
        <v>0.7629030118084118</v>
      </c>
      <c r="J14" s="189" t="s">
        <v>4</v>
      </c>
      <c r="K14" s="190">
        <v>41</v>
      </c>
      <c r="L14" s="191">
        <f t="shared" si="4"/>
        <v>0.8719693747341557</v>
      </c>
      <c r="M14" s="190">
        <v>72</v>
      </c>
      <c r="N14" s="191">
        <f t="shared" si="5"/>
        <v>0.94761779415635694</v>
      </c>
      <c r="O14" s="150">
        <f t="shared" si="6"/>
        <v>113</v>
      </c>
      <c r="P14" s="194"/>
    </row>
    <row r="15" spans="1:17" s="55" customFormat="1" ht="20" customHeight="1" x14ac:dyDescent="0.2">
      <c r="B15" s="65" t="s">
        <v>3</v>
      </c>
      <c r="C15" s="192">
        <f t="shared" ref="C15:H15" si="8">SUM(C8:C14)</f>
        <v>24323</v>
      </c>
      <c r="D15" s="144">
        <f t="shared" si="8"/>
        <v>100.00000000000001</v>
      </c>
      <c r="E15" s="192">
        <f t="shared" si="8"/>
        <v>35973</v>
      </c>
      <c r="F15" s="144">
        <f t="shared" si="8"/>
        <v>100</v>
      </c>
      <c r="G15" s="192">
        <f t="shared" si="8"/>
        <v>60296</v>
      </c>
      <c r="H15" s="144">
        <f t="shared" si="8"/>
        <v>100</v>
      </c>
      <c r="I15" s="66"/>
      <c r="J15" s="65" t="s">
        <v>3</v>
      </c>
      <c r="K15" s="192">
        <f t="shared" ref="K15:P15" si="9">SUM(K8:K14)</f>
        <v>4702</v>
      </c>
      <c r="L15" s="144">
        <f t="shared" si="9"/>
        <v>100</v>
      </c>
      <c r="M15" s="192">
        <f t="shared" si="9"/>
        <v>7598</v>
      </c>
      <c r="N15" s="144">
        <f t="shared" si="9"/>
        <v>100</v>
      </c>
      <c r="O15" s="192">
        <f t="shared" si="9"/>
        <v>12300</v>
      </c>
      <c r="P15" s="139">
        <f t="shared" si="9"/>
        <v>99.081300813008127</v>
      </c>
    </row>
    <row r="16" spans="1:17" s="15" customFormat="1" ht="20" customHeight="1" x14ac:dyDescent="0.2">
      <c r="B16" s="206" t="s">
        <v>37</v>
      </c>
      <c r="C16" s="206"/>
      <c r="D16" s="206"/>
      <c r="E16" s="206"/>
      <c r="F16" s="206"/>
      <c r="G16" s="206"/>
      <c r="H16" s="206"/>
      <c r="I16" s="206"/>
      <c r="J16" s="206"/>
      <c r="K16" s="206"/>
      <c r="L16" s="206"/>
      <c r="M16" s="206"/>
      <c r="N16" s="206"/>
      <c r="O16" s="206"/>
      <c r="P16" s="206"/>
    </row>
    <row r="17" spans="2:8" s="15" customFormat="1" ht="20" hidden="1" customHeight="1" x14ac:dyDescent="0.2">
      <c r="B17" s="248"/>
      <c r="C17" s="248"/>
      <c r="H17" s="16"/>
    </row>
    <row r="43" ht="14.5" hidden="1" customHeight="1" x14ac:dyDescent="0.2"/>
    <row r="89" spans="1:1" x14ac:dyDescent="0.2">
      <c r="A89" s="125"/>
    </row>
  </sheetData>
  <sheetProtection algorithmName="SHA-512" hashValue="8owoB+W7HwdHe8d5OkkFqOPD6wg0UenReT3xPPYoLLolsbdTRbpXcplzN+dbhxVxq60bVbjeg+XcEyIagnCZHQ==" saltValue="KJSQpiCPY9NoQ1VXQNT1kg==" spinCount="100000" sheet="1" objects="1" scenarios="1"/>
  <mergeCells count="19">
    <mergeCell ref="B17:C17"/>
    <mergeCell ref="C4:H4"/>
    <mergeCell ref="C5:H5"/>
    <mergeCell ref="E6:F6"/>
    <mergeCell ref="C6:D6"/>
    <mergeCell ref="G6:G7"/>
    <mergeCell ref="H6:H7"/>
    <mergeCell ref="B1:Q1"/>
    <mergeCell ref="C3:H3"/>
    <mergeCell ref="K3:P3"/>
    <mergeCell ref="B3:B7"/>
    <mergeCell ref="B16:P16"/>
    <mergeCell ref="K4:P4"/>
    <mergeCell ref="K5:P5"/>
    <mergeCell ref="M6:N6"/>
    <mergeCell ref="K6:L6"/>
    <mergeCell ref="O6:O7"/>
    <mergeCell ref="P6:P7"/>
    <mergeCell ref="J3:J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XFC18"/>
  <sheetViews>
    <sheetView showGridLines="0" zoomScale="125" zoomScaleNormal="125" workbookViewId="0">
      <selection activeCell="A17" sqref="A17"/>
    </sheetView>
  </sheetViews>
  <sheetFormatPr baseColWidth="10" defaultColWidth="0" defaultRowHeight="15" zeroHeight="1" x14ac:dyDescent="0.2"/>
  <cols>
    <col min="1" max="1" width="4.6640625" customWidth="1"/>
    <col min="2" max="4" width="20.83203125" customWidth="1"/>
    <col min="5" max="5" width="4.6640625" customWidth="1"/>
    <col min="6" max="7" width="20.83203125" customWidth="1"/>
    <col min="8" max="8" width="5.83203125" customWidth="1"/>
    <col min="9" max="16378" width="6.83203125" hidden="1"/>
    <col min="16380" max="16383" width="11.5" hidden="1"/>
    <col min="16384" max="16384" width="6.83203125" hidden="1"/>
  </cols>
  <sheetData>
    <row r="1" spans="1:8" ht="100" customHeight="1" x14ac:dyDescent="0.2">
      <c r="A1" s="92"/>
      <c r="B1" s="230" t="s">
        <v>75</v>
      </c>
      <c r="C1" s="230"/>
      <c r="D1" s="230"/>
      <c r="E1" s="230"/>
      <c r="F1" s="230"/>
      <c r="G1" s="230"/>
      <c r="H1" s="230"/>
    </row>
    <row r="2" spans="1:8" ht="19.5" customHeight="1" x14ac:dyDescent="0.2">
      <c r="C2" s="2"/>
      <c r="D2" s="2"/>
    </row>
    <row r="3" spans="1:8" s="49" customFormat="1" ht="50" customHeight="1" x14ac:dyDescent="0.2">
      <c r="B3" s="219" t="s">
        <v>50</v>
      </c>
      <c r="C3" s="221" t="s">
        <v>220</v>
      </c>
      <c r="D3" s="221"/>
      <c r="F3" s="221" t="s">
        <v>222</v>
      </c>
      <c r="G3" s="221"/>
    </row>
    <row r="4" spans="1:8" s="75" customFormat="1" ht="25" customHeight="1" x14ac:dyDescent="0.2">
      <c r="A4" s="53"/>
      <c r="B4" s="219"/>
      <c r="C4" s="219" t="s">
        <v>106</v>
      </c>
      <c r="D4" s="219"/>
      <c r="E4" s="68"/>
      <c r="F4" s="219" t="s">
        <v>106</v>
      </c>
      <c r="G4" s="219"/>
      <c r="H4" s="68"/>
    </row>
    <row r="5" spans="1:8" s="75" customFormat="1" ht="25" customHeight="1" x14ac:dyDescent="0.2">
      <c r="A5" s="53"/>
      <c r="B5" s="219"/>
      <c r="C5" s="101" t="s">
        <v>51</v>
      </c>
      <c r="D5" s="101" t="s">
        <v>6</v>
      </c>
      <c r="E5" s="68"/>
      <c r="F5" s="101" t="s">
        <v>51</v>
      </c>
      <c r="G5" s="101" t="s">
        <v>6</v>
      </c>
      <c r="H5" s="68"/>
    </row>
    <row r="6" spans="1:8" s="53" customFormat="1" ht="20" customHeight="1" x14ac:dyDescent="0.2">
      <c r="B6" s="45">
        <v>1</v>
      </c>
      <c r="C6" s="140">
        <v>19415</v>
      </c>
      <c r="D6" s="82">
        <v>62.100302928306974</v>
      </c>
      <c r="F6" s="195">
        <v>9607</v>
      </c>
      <c r="G6" s="160">
        <v>88.488063660477451</v>
      </c>
    </row>
    <row r="7" spans="1:8" s="53" customFormat="1" ht="20" customHeight="1" x14ac:dyDescent="0.2">
      <c r="B7" s="45">
        <v>2</v>
      </c>
      <c r="C7" s="140">
        <v>5300</v>
      </c>
      <c r="D7" s="82">
        <v>19.178727701110738</v>
      </c>
      <c r="F7" s="195">
        <v>874</v>
      </c>
      <c r="G7" s="160">
        <v>8.5411140583554381</v>
      </c>
    </row>
    <row r="8" spans="1:8" s="53" customFormat="1" ht="20" customHeight="1" x14ac:dyDescent="0.2">
      <c r="B8" s="45">
        <v>3</v>
      </c>
      <c r="C8" s="140">
        <v>2394</v>
      </c>
      <c r="D8" s="82">
        <v>8.5493099966341308</v>
      </c>
      <c r="F8" s="195">
        <v>153</v>
      </c>
      <c r="G8" s="160">
        <v>1.9451812555260832</v>
      </c>
    </row>
    <row r="9" spans="1:8" s="53" customFormat="1" ht="20" customHeight="1" x14ac:dyDescent="0.2">
      <c r="B9" s="45">
        <v>4</v>
      </c>
      <c r="C9" s="140">
        <v>1260</v>
      </c>
      <c r="D9" s="82">
        <v>4.1332884550656344</v>
      </c>
      <c r="F9" s="195">
        <v>54</v>
      </c>
      <c r="G9" s="160">
        <v>0.60123784261715296</v>
      </c>
    </row>
    <row r="10" spans="1:8" s="53" customFormat="1" ht="20" customHeight="1" x14ac:dyDescent="0.2">
      <c r="B10" s="45">
        <v>5</v>
      </c>
      <c r="C10" s="140">
        <v>706</v>
      </c>
      <c r="D10" s="82">
        <v>2.1003029283069674</v>
      </c>
      <c r="F10" s="195">
        <v>11</v>
      </c>
      <c r="G10" s="160">
        <v>0.19451812555260831</v>
      </c>
    </row>
    <row r="11" spans="1:8" s="53" customFormat="1" ht="20" customHeight="1" x14ac:dyDescent="0.2">
      <c r="B11" s="45">
        <v>6</v>
      </c>
      <c r="C11" s="140">
        <v>389</v>
      </c>
      <c r="D11" s="82">
        <v>1.1915180074049141</v>
      </c>
      <c r="F11" s="195">
        <v>11</v>
      </c>
      <c r="G11" s="160">
        <v>0.14146772767462423</v>
      </c>
    </row>
    <row r="12" spans="1:8" s="53" customFormat="1" ht="20" customHeight="1" x14ac:dyDescent="0.2">
      <c r="B12" s="45">
        <v>7</v>
      </c>
      <c r="C12" s="140">
        <v>276</v>
      </c>
      <c r="D12" s="82">
        <v>0.76741837765062271</v>
      </c>
      <c r="F12" s="195">
        <v>10</v>
      </c>
      <c r="G12" s="160">
        <v>3.5366931918656058E-2</v>
      </c>
    </row>
    <row r="13" spans="1:8" s="53" customFormat="1" ht="20" customHeight="1" x14ac:dyDescent="0.2">
      <c r="B13" s="45">
        <v>8</v>
      </c>
      <c r="C13" s="140">
        <v>161</v>
      </c>
      <c r="D13" s="82">
        <v>0.58566139347021207</v>
      </c>
      <c r="F13" s="150">
        <v>2</v>
      </c>
      <c r="G13" s="82">
        <v>0</v>
      </c>
    </row>
    <row r="14" spans="1:8" s="53" customFormat="1" ht="20" customHeight="1" x14ac:dyDescent="0.2">
      <c r="B14" s="45">
        <v>9</v>
      </c>
      <c r="C14" s="140">
        <v>167</v>
      </c>
      <c r="D14" s="82">
        <v>0.37024570851565131</v>
      </c>
      <c r="F14" s="195">
        <v>1</v>
      </c>
      <c r="G14" s="160">
        <v>0.03</v>
      </c>
    </row>
    <row r="15" spans="1:8" s="53" customFormat="1" ht="20" customHeight="1" x14ac:dyDescent="0.2">
      <c r="B15" s="45" t="s">
        <v>78</v>
      </c>
      <c r="C15" s="140">
        <v>550</v>
      </c>
      <c r="D15" s="82">
        <v>1.0232245035341636</v>
      </c>
      <c r="F15" s="195">
        <v>5</v>
      </c>
      <c r="G15" s="160">
        <v>0.02</v>
      </c>
    </row>
    <row r="16" spans="1:8" s="49" customFormat="1" ht="20" customHeight="1" x14ac:dyDescent="0.2">
      <c r="B16" s="121" t="s">
        <v>3</v>
      </c>
      <c r="C16" s="80">
        <f>SUM(C6:C15)</f>
        <v>30618</v>
      </c>
      <c r="D16" s="83">
        <v>100.00000000000004</v>
      </c>
      <c r="F16" s="192">
        <f>SUM(F6:F15)</f>
        <v>10728</v>
      </c>
      <c r="G16" s="83">
        <v>99.996949602122001</v>
      </c>
    </row>
    <row r="17" spans="1:4" s="18" customFormat="1" ht="20" customHeight="1" x14ac:dyDescent="0.2">
      <c r="A17" s="126"/>
      <c r="B17" s="223" t="s">
        <v>37</v>
      </c>
      <c r="C17" s="223"/>
      <c r="D17" s="223"/>
    </row>
    <row r="18" spans="1:4" ht="30" hidden="1" customHeight="1" x14ac:dyDescent="0.2">
      <c r="B18" s="2"/>
    </row>
  </sheetData>
  <sheetProtection algorithmName="SHA-512" hashValue="8Yue7E2i/l5gEU1pHXDGmzVSkJBv4wj5n3Plpoj6TotpRB3RrpBH6shUxYTVxCm2h3PkSVUBh1vZWLBj0tcYsw==" saltValue="P8RXUKJlYe99KvxzsyP5vg==" spinCount="100000" sheet="1" objects="1" scenarios="1"/>
  <mergeCells count="7">
    <mergeCell ref="B1:H1"/>
    <mergeCell ref="B17:D17"/>
    <mergeCell ref="C4:D4"/>
    <mergeCell ref="F4:G4"/>
    <mergeCell ref="C3:D3"/>
    <mergeCell ref="F3:G3"/>
    <mergeCell ref="B3: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XFC51"/>
  <sheetViews>
    <sheetView showGridLines="0" zoomScale="141" zoomScaleNormal="141" workbookViewId="0">
      <selection activeCell="A51" sqref="A51"/>
    </sheetView>
  </sheetViews>
  <sheetFormatPr baseColWidth="10" defaultColWidth="0" defaultRowHeight="15" zeroHeight="1" x14ac:dyDescent="0.2"/>
  <cols>
    <col min="1" max="1" width="5.83203125" customWidth="1"/>
    <col min="2" max="2" width="70.1640625" customWidth="1"/>
    <col min="3" max="3" width="5.6640625" style="1" customWidth="1"/>
    <col min="4" max="4" width="81.1640625" customWidth="1"/>
    <col min="5" max="5" width="5.83203125" customWidth="1"/>
    <col min="6" max="6" width="40.83203125" customWidth="1"/>
    <col min="7" max="8" width="20.83203125" customWidth="1"/>
    <col min="9" max="9" width="5.83203125" customWidth="1"/>
    <col min="10" max="10" width="20.83203125" customWidth="1"/>
    <col min="11" max="11" width="5.83203125" customWidth="1"/>
    <col min="12" max="14" width="10.83203125" customWidth="1"/>
    <col min="15" max="15" width="20.83203125" customWidth="1"/>
    <col min="16" max="16380" width="8.83203125" hidden="1"/>
    <col min="16381" max="16381" width="3.83203125" hidden="1"/>
    <col min="16382" max="16382" width="1.83203125" hidden="1"/>
    <col min="16383" max="16383" width="4.83203125" hidden="1"/>
    <col min="16384" max="16384" width="8.83203125" hidden="1"/>
  </cols>
  <sheetData>
    <row r="1" spans="1:4" ht="100" customHeight="1" x14ac:dyDescent="0.2">
      <c r="A1" s="93"/>
      <c r="B1" s="94" t="s">
        <v>46</v>
      </c>
      <c r="C1" s="94"/>
      <c r="D1" s="94"/>
    </row>
    <row r="2" spans="1:4" ht="25" customHeight="1" x14ac:dyDescent="0.2">
      <c r="B2" s="84"/>
      <c r="C2" s="88"/>
      <c r="D2" s="84"/>
    </row>
    <row r="3" spans="1:4" ht="25" customHeight="1" x14ac:dyDescent="0.25">
      <c r="A3" s="38"/>
      <c r="B3" s="109" t="s">
        <v>43</v>
      </c>
      <c r="C3" s="201"/>
      <c r="D3" s="204" t="str">
        <f>'C9'!B1</f>
        <v>C9. Inscripciones SINEP según nivel</v>
      </c>
    </row>
    <row r="4" spans="1:4" ht="25" customHeight="1" x14ac:dyDescent="0.25">
      <c r="A4" s="38"/>
      <c r="B4" s="109" t="s">
        <v>49</v>
      </c>
      <c r="C4" s="89"/>
      <c r="D4" s="109" t="str">
        <f>'C10'!B1</f>
        <v>C10. Inscripciones SINEP según tramo</v>
      </c>
    </row>
    <row r="5" spans="1:4" s="22" customFormat="1" ht="25" customHeight="1" x14ac:dyDescent="0.2">
      <c r="A5" s="25"/>
      <c r="B5" s="109" t="str">
        <f>'C1'!B1:O1</f>
        <v>C1. Inscripciones según condición de cursada</v>
      </c>
      <c r="C5" s="85"/>
      <c r="D5" s="109" t="str">
        <f>'C11'!B1</f>
        <v>C11. Inscripciones según nivel de estudios y género</v>
      </c>
    </row>
    <row r="6" spans="1:4" s="22" customFormat="1" ht="25" customHeight="1" x14ac:dyDescent="0.2">
      <c r="A6" s="25"/>
      <c r="B6" s="109" t="str">
        <f>'C2'!B1:I1</f>
        <v>C2. Inscripciones según género</v>
      </c>
      <c r="C6" s="85"/>
      <c r="D6" s="109" t="str">
        <f>'C12'!B1</f>
        <v>C12. Inscripciones según jurisdicción</v>
      </c>
    </row>
    <row r="7" spans="1:4" s="27" customFormat="1" ht="25" customHeight="1" x14ac:dyDescent="0.2">
      <c r="A7" s="26"/>
      <c r="B7" s="110" t="str">
        <f>'C3'!B1:K1</f>
        <v>C3. Inscripciones según condición de cursada y género</v>
      </c>
      <c r="C7" s="29"/>
      <c r="D7" s="109" t="str">
        <f>'C13'!B1</f>
        <v>C13. Inscripciones según modalidad de cursada</v>
      </c>
    </row>
    <row r="8" spans="1:4" s="22" customFormat="1" ht="25" customHeight="1" x14ac:dyDescent="0.2">
      <c r="A8" s="25"/>
      <c r="B8" s="109" t="str">
        <f>'C4'!B1:I1</f>
        <v>C4. Inscripciones según programa/área</v>
      </c>
      <c r="C8" s="85"/>
      <c r="D8" s="109" t="str">
        <f>'C14'!B1</f>
        <v>C14. Inscripciones según rango etario y género</v>
      </c>
    </row>
    <row r="9" spans="1:4" s="22" customFormat="1" ht="25" customHeight="1" x14ac:dyDescent="0.2">
      <c r="A9" s="25"/>
      <c r="B9" s="109" t="str">
        <f>'C5'!B1:I1</f>
        <v>C5. Cursos/actividades según programa/área</v>
      </c>
      <c r="C9" s="85"/>
      <c r="D9" s="109" t="str">
        <f>'C15'!B1</f>
        <v>C15. Agentes según cantidad de cursos/actividades</v>
      </c>
    </row>
    <row r="10" spans="1:4" s="22" customFormat="1" ht="25" customHeight="1" x14ac:dyDescent="0.2">
      <c r="A10" s="39"/>
      <c r="B10" s="109" t="str">
        <f>'C6'!B1</f>
        <v>C6. Cantidad de cursos/actividades según rango de cantidad de inscripciones</v>
      </c>
      <c r="C10" s="86"/>
      <c r="D10" s="109" t="str">
        <f>'C16'!B1</f>
        <v>C16. Cantidad de cursos/actividades según rango de duración (en horas)</v>
      </c>
    </row>
    <row r="11" spans="1:4" s="22" customFormat="1" ht="25" customHeight="1" x14ac:dyDescent="0.2">
      <c r="A11" s="39"/>
      <c r="B11" s="109" t="str">
        <f>'C7'!B1:Q1</f>
        <v>C7. Inscripciones según escalafón y género</v>
      </c>
      <c r="C11" s="86"/>
      <c r="D11" s="109" t="str">
        <f>'C17'!A1</f>
        <v>C17. Cantidad de cursos/actividades según programa, área y rango de duración (en horas)</v>
      </c>
    </row>
    <row r="12" spans="1:4" s="22" customFormat="1" ht="25" customHeight="1" x14ac:dyDescent="0.2">
      <c r="A12" s="39"/>
      <c r="B12" s="109" t="str">
        <f>'C8'!B1</f>
        <v>C8. Inscripciones SINEP según agrupamiento</v>
      </c>
      <c r="C12" s="86"/>
      <c r="D12" s="91"/>
    </row>
    <row r="13" spans="1:4" s="22" customFormat="1" ht="13.5" customHeight="1" x14ac:dyDescent="0.2">
      <c r="A13" s="39"/>
      <c r="C13" s="87"/>
      <c r="D13" s="90"/>
    </row>
    <row r="14" spans="1:4" s="22" customFormat="1" ht="25" hidden="1" customHeight="1" x14ac:dyDescent="0.2"/>
    <row r="15" spans="1:4" s="22" customFormat="1" ht="1" hidden="1" customHeight="1" x14ac:dyDescent="0.2"/>
    <row r="16" spans="1:4" s="22" customFormat="1" ht="1" hidden="1" customHeight="1" x14ac:dyDescent="0.2"/>
    <row r="17" spans="3:4" ht="8" hidden="1" customHeight="1" x14ac:dyDescent="0.2">
      <c r="C17"/>
    </row>
    <row r="18" spans="3:4" ht="14" hidden="1" customHeight="1" x14ac:dyDescent="0.2">
      <c r="C18"/>
    </row>
    <row r="19" spans="3:4" ht="8" hidden="1" customHeight="1" x14ac:dyDescent="0.2">
      <c r="C19" s="6"/>
      <c r="D19" s="1"/>
    </row>
    <row r="21" spans="3:4" ht="8" hidden="1" customHeight="1" x14ac:dyDescent="0.2"/>
    <row r="23" spans="3:4" ht="8" hidden="1" customHeight="1" x14ac:dyDescent="0.2"/>
    <row r="25" spans="3:4" ht="8" hidden="1" customHeight="1" x14ac:dyDescent="0.2"/>
    <row r="27" spans="3:4" ht="8" hidden="1" customHeight="1" x14ac:dyDescent="0.2"/>
    <row r="29" spans="3:4" ht="8" hidden="1" customHeight="1" x14ac:dyDescent="0.2"/>
    <row r="31" spans="3:4" ht="8" hidden="1" customHeight="1" x14ac:dyDescent="0.2"/>
    <row r="32" spans="3:4" ht="8" hidden="1" customHeight="1" x14ac:dyDescent="0.2"/>
    <row r="34" spans="3:3" ht="8" hidden="1" customHeight="1" x14ac:dyDescent="0.2"/>
    <row r="36" spans="3:3" ht="8" hidden="1" customHeight="1" x14ac:dyDescent="0.2"/>
    <row r="38" spans="3:3" ht="8" hidden="1" customHeight="1" x14ac:dyDescent="0.2"/>
    <row r="40" spans="3:3" ht="8" hidden="1" customHeight="1" x14ac:dyDescent="0.2"/>
    <row r="44" spans="3:3" ht="16" hidden="1" x14ac:dyDescent="0.2">
      <c r="C44" s="23"/>
    </row>
    <row r="45" spans="3:3" hidden="1" x14ac:dyDescent="0.2">
      <c r="C45"/>
    </row>
    <row r="46" spans="3:3" ht="16" hidden="1" x14ac:dyDescent="0.2">
      <c r="C46" s="23"/>
    </row>
    <row r="47" spans="3:3" ht="16" hidden="1" x14ac:dyDescent="0.2">
      <c r="C47" s="23"/>
    </row>
    <row r="48" spans="3:3" ht="16" hidden="1" x14ac:dyDescent="0.2">
      <c r="C48" s="23"/>
    </row>
    <row r="49" spans="3:3" ht="16" hidden="1" x14ac:dyDescent="0.2">
      <c r="C49" s="23"/>
    </row>
    <row r="50" spans="3:3" ht="1" customHeight="1" x14ac:dyDescent="0.2">
      <c r="C50" s="23"/>
    </row>
    <row r="51" spans="3:3" ht="12" customHeight="1" x14ac:dyDescent="0.2"/>
  </sheetData>
  <sheetProtection algorithmName="SHA-512" hashValue="th1m4bQMfjJ529RTpGH7Lw66bM3rbE8AlqtZWgqR1xTjs1+HZxcGAmjvST5ansLuWzSF6UzqrOb5Lx3dGYMx+A==" saltValue="KXARS2w/fjRKy2AwLGvVxA==" spinCount="100000" sheet="1" objects="1" scenarios="1"/>
  <hyperlinks>
    <hyperlink ref="B6" location="'C2'!A1" display="C2. Inscriptos según Género" xr:uid="{00000000-0004-0000-0100-000000000000}"/>
    <hyperlink ref="B7" location="'C3'!A1" display="C3. Inscriptos a cursos / actividades INAP según condición de cursada y género" xr:uid="{00000000-0004-0000-0100-000001000000}"/>
    <hyperlink ref="B3" location="'Notas metodológicas'!A1" display="Notas metodológicas" xr:uid="{00000000-0004-0000-0100-000002000000}"/>
    <hyperlink ref="B4" location="Créditos!A1" display="Créditos" xr:uid="{00000000-0004-0000-0100-000003000000}"/>
    <hyperlink ref="B5" location="'C1'!A1" display="Inscriptos a cursos / actividades INAP según condición de cursada" xr:uid="{00000000-0004-0000-0100-000004000000}"/>
    <hyperlink ref="B8" location="'C4'!A1" display="C4. Inscriptos según Programa / Área" xr:uid="{00000000-0004-0000-0100-000005000000}"/>
    <hyperlink ref="B12" location="'C8'!A1" display="C8. Inscriptos según escalafón y género" xr:uid="{00000000-0004-0000-0100-000006000000}"/>
    <hyperlink ref="B9" location="'C5'!A1" display="C5. Comisiones e Inscriptos según Curso / Actividad" xr:uid="{00000000-0004-0000-0100-000007000000}"/>
    <hyperlink ref="B10" location="'C6'!A1" display="C6. Comisiones e Inscriptos según curso / actividad" xr:uid="{00000000-0004-0000-0100-000008000000}"/>
    <hyperlink ref="B11" location="'C7'!A1" display="C7. Cantidad de Cursos/Actividades según rango de cantidad de inscriptos" xr:uid="{00000000-0004-0000-0100-000009000000}"/>
    <hyperlink ref="D3" location="'C9'!A1" display="C9. Inscriptos SINEP según agrupamiento" xr:uid="{00000000-0004-0000-0100-00000A000000}"/>
    <hyperlink ref="D4" location="'C10'!A1" display="C10. Inscriptos SINEP según nivel" xr:uid="{00000000-0004-0000-0100-00000B000000}"/>
    <hyperlink ref="D5" location="'C10'!A1" display="C10. Inscriptos SINEP según nivel" xr:uid="{00000000-0004-0000-0100-00000C000000}"/>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dimension ref="A1:K19"/>
  <sheetViews>
    <sheetView showGridLines="0" zoomScale="125" zoomScaleNormal="125" workbookViewId="0">
      <selection activeCell="A18" sqref="A18"/>
    </sheetView>
  </sheetViews>
  <sheetFormatPr baseColWidth="10" defaultColWidth="0" defaultRowHeight="15" zeroHeight="1" x14ac:dyDescent="0.2"/>
  <cols>
    <col min="1" max="1" width="4.6640625" customWidth="1"/>
    <col min="2" max="2" width="21.5" style="9" customWidth="1"/>
    <col min="3" max="3" width="3.33203125" style="9" customWidth="1"/>
    <col min="4" max="4" width="20.83203125" style="11" customWidth="1"/>
    <col min="5" max="5" width="20.83203125" customWidth="1"/>
    <col min="6" max="6" width="5" customWidth="1"/>
    <col min="7" max="7" width="21.5" customWidth="1"/>
    <col min="8" max="8" width="3.33203125" customWidth="1"/>
    <col min="9" max="10" width="20.83203125" customWidth="1"/>
    <col min="11" max="11" width="5.83203125" customWidth="1"/>
    <col min="12" max="16384" width="11.5" hidden="1"/>
  </cols>
  <sheetData>
    <row r="1" spans="1:11" ht="100" customHeight="1" x14ac:dyDescent="0.35">
      <c r="A1" s="106"/>
      <c r="B1" s="230" t="s">
        <v>217</v>
      </c>
      <c r="C1" s="230"/>
      <c r="D1" s="230"/>
      <c r="E1" s="230"/>
      <c r="F1" s="230"/>
      <c r="G1" s="230"/>
      <c r="H1" s="230"/>
      <c r="I1" s="230"/>
      <c r="J1" s="230"/>
      <c r="K1" s="230"/>
    </row>
    <row r="2" spans="1:11" ht="19.75" customHeight="1" x14ac:dyDescent="0.35">
      <c r="A2" s="69"/>
      <c r="B2" s="70"/>
      <c r="C2" s="70"/>
      <c r="D2" s="70"/>
      <c r="E2" s="69"/>
      <c r="F2" s="69"/>
      <c r="G2" s="69"/>
      <c r="H2" s="69"/>
    </row>
    <row r="3" spans="1:11" s="49" customFormat="1" ht="50" customHeight="1" x14ac:dyDescent="0.2">
      <c r="B3" s="257" t="s">
        <v>66</v>
      </c>
      <c r="C3" s="258"/>
      <c r="D3" s="224" t="s">
        <v>220</v>
      </c>
      <c r="E3" s="227"/>
      <c r="G3" s="221" t="s">
        <v>66</v>
      </c>
      <c r="H3" s="221"/>
      <c r="I3" s="233" t="s">
        <v>222</v>
      </c>
      <c r="J3" s="234"/>
    </row>
    <row r="4" spans="1:11" s="53" customFormat="1" ht="20" customHeight="1" x14ac:dyDescent="0.2">
      <c r="B4" s="259"/>
      <c r="C4" s="260"/>
      <c r="D4" s="219" t="s">
        <v>106</v>
      </c>
      <c r="E4" s="219"/>
      <c r="F4" s="255"/>
      <c r="G4" s="221"/>
      <c r="H4" s="221"/>
      <c r="I4" s="219" t="s">
        <v>106</v>
      </c>
      <c r="J4" s="219"/>
    </row>
    <row r="5" spans="1:11" s="53" customFormat="1" ht="20" customHeight="1" x14ac:dyDescent="0.2">
      <c r="B5" s="261"/>
      <c r="C5" s="262"/>
      <c r="D5" s="107" t="s">
        <v>5</v>
      </c>
      <c r="E5" s="107" t="s">
        <v>6</v>
      </c>
      <c r="F5" s="256"/>
      <c r="G5" s="221"/>
      <c r="H5" s="221"/>
      <c r="I5" s="107" t="s">
        <v>5</v>
      </c>
      <c r="J5" s="107" t="s">
        <v>6</v>
      </c>
    </row>
    <row r="6" spans="1:11" s="53" customFormat="1" ht="20" customHeight="1" x14ac:dyDescent="0.2">
      <c r="B6" s="252" t="s">
        <v>79</v>
      </c>
      <c r="C6" s="254"/>
      <c r="D6" s="140">
        <v>153</v>
      </c>
      <c r="E6" s="82">
        <v>51.689189189189186</v>
      </c>
      <c r="F6" s="256"/>
      <c r="G6" s="252" t="s">
        <v>79</v>
      </c>
      <c r="H6" s="254"/>
      <c r="I6" s="140">
        <v>8</v>
      </c>
      <c r="J6" s="82">
        <v>5.5555555555555554</v>
      </c>
    </row>
    <row r="7" spans="1:11" s="76" customFormat="1" ht="20" customHeight="1" x14ac:dyDescent="0.2">
      <c r="B7" s="252" t="s">
        <v>80</v>
      </c>
      <c r="C7" s="254"/>
      <c r="D7" s="140">
        <v>65</v>
      </c>
      <c r="E7" s="82">
        <v>21.95945945945946</v>
      </c>
      <c r="F7" s="256"/>
      <c r="G7" s="252" t="s">
        <v>80</v>
      </c>
      <c r="H7" s="254"/>
      <c r="I7" s="140">
        <v>27</v>
      </c>
      <c r="J7" s="82">
        <v>18.75</v>
      </c>
    </row>
    <row r="8" spans="1:11" s="49" customFormat="1" ht="20" customHeight="1" x14ac:dyDescent="0.2">
      <c r="B8" s="252" t="s">
        <v>67</v>
      </c>
      <c r="C8" s="253"/>
      <c r="D8" s="253"/>
      <c r="E8" s="254"/>
      <c r="F8" s="256"/>
      <c r="G8" s="252" t="s">
        <v>67</v>
      </c>
      <c r="H8" s="253"/>
      <c r="I8" s="253"/>
      <c r="J8" s="254"/>
    </row>
    <row r="9" spans="1:11" s="49" customFormat="1" ht="20" customHeight="1" x14ac:dyDescent="0.2">
      <c r="B9" s="249" t="s">
        <v>81</v>
      </c>
      <c r="C9" s="250"/>
      <c r="D9" s="140">
        <v>32</v>
      </c>
      <c r="E9" s="82">
        <v>10.810810810810811</v>
      </c>
      <c r="F9" s="256"/>
      <c r="G9" s="249" t="s">
        <v>81</v>
      </c>
      <c r="H9" s="250"/>
      <c r="I9" s="140">
        <v>73</v>
      </c>
      <c r="J9" s="82">
        <v>50.694444444444443</v>
      </c>
    </row>
    <row r="10" spans="1:11" s="49" customFormat="1" ht="20" customHeight="1" x14ac:dyDescent="0.2">
      <c r="B10" s="249" t="s">
        <v>82</v>
      </c>
      <c r="C10" s="250"/>
      <c r="D10" s="140">
        <v>31</v>
      </c>
      <c r="E10" s="82">
        <v>10.472972972972974</v>
      </c>
      <c r="F10" s="256"/>
      <c r="G10" s="249" t="s">
        <v>82</v>
      </c>
      <c r="H10" s="250"/>
      <c r="I10" s="140">
        <v>25</v>
      </c>
      <c r="J10" s="82">
        <v>17.361111111111111</v>
      </c>
    </row>
    <row r="11" spans="1:11" s="49" customFormat="1" ht="20" customHeight="1" x14ac:dyDescent="0.2">
      <c r="B11" s="249" t="s">
        <v>83</v>
      </c>
      <c r="C11" s="250"/>
      <c r="D11" s="140">
        <v>14</v>
      </c>
      <c r="E11" s="82">
        <v>4.7297297297297298</v>
      </c>
      <c r="F11" s="256"/>
      <c r="G11" s="249" t="s">
        <v>83</v>
      </c>
      <c r="H11" s="250"/>
      <c r="I11" s="140">
        <v>10</v>
      </c>
      <c r="J11" s="82">
        <v>6.9444444444444446</v>
      </c>
    </row>
    <row r="12" spans="1:11" s="49" customFormat="1" ht="20" customHeight="1" x14ac:dyDescent="0.2">
      <c r="B12" s="252" t="s">
        <v>68</v>
      </c>
      <c r="C12" s="253"/>
      <c r="D12" s="253"/>
      <c r="E12" s="254"/>
      <c r="F12" s="256"/>
      <c r="G12" s="252" t="s">
        <v>68</v>
      </c>
      <c r="H12" s="253"/>
      <c r="I12" s="253"/>
      <c r="J12" s="254"/>
    </row>
    <row r="13" spans="1:11" s="49" customFormat="1" ht="20" customHeight="1" x14ac:dyDescent="0.2">
      <c r="B13" s="249" t="s">
        <v>84</v>
      </c>
      <c r="C13" s="250"/>
      <c r="D13" s="140">
        <v>0</v>
      </c>
      <c r="E13" s="82">
        <v>0</v>
      </c>
      <c r="F13" s="256"/>
      <c r="G13" s="249" t="s">
        <v>84</v>
      </c>
      <c r="H13" s="250"/>
      <c r="I13" s="140">
        <v>0</v>
      </c>
      <c r="J13" s="82">
        <v>0</v>
      </c>
    </row>
    <row r="14" spans="1:11" s="49" customFormat="1" ht="20" customHeight="1" x14ac:dyDescent="0.2">
      <c r="B14" s="249" t="s">
        <v>85</v>
      </c>
      <c r="C14" s="250"/>
      <c r="D14" s="140">
        <v>1</v>
      </c>
      <c r="E14" s="82">
        <v>0.33783783783783783</v>
      </c>
      <c r="F14" s="256"/>
      <c r="G14" s="249" t="s">
        <v>85</v>
      </c>
      <c r="H14" s="250"/>
      <c r="I14" s="140">
        <v>0</v>
      </c>
      <c r="J14" s="82">
        <v>0</v>
      </c>
    </row>
    <row r="15" spans="1:11" s="49" customFormat="1" ht="20" customHeight="1" x14ac:dyDescent="0.2">
      <c r="B15" s="249" t="s">
        <v>86</v>
      </c>
      <c r="C15" s="250"/>
      <c r="D15" s="140">
        <v>0</v>
      </c>
      <c r="E15" s="82">
        <v>0</v>
      </c>
      <c r="F15" s="256"/>
      <c r="G15" s="249" t="s">
        <v>86</v>
      </c>
      <c r="H15" s="250"/>
      <c r="I15" s="140">
        <v>1</v>
      </c>
      <c r="J15" s="82">
        <v>0.69444444444444442</v>
      </c>
    </row>
    <row r="16" spans="1:11" s="49" customFormat="1" ht="20" customHeight="1" x14ac:dyDescent="0.2">
      <c r="B16" s="249" t="s">
        <v>87</v>
      </c>
      <c r="C16" s="250"/>
      <c r="D16" s="140">
        <v>0</v>
      </c>
      <c r="E16" s="82">
        <v>0</v>
      </c>
      <c r="F16" s="256"/>
      <c r="G16" s="249" t="s">
        <v>87</v>
      </c>
      <c r="H16" s="250"/>
      <c r="I16" s="140">
        <v>0</v>
      </c>
      <c r="J16" s="82">
        <v>0</v>
      </c>
    </row>
    <row r="17" spans="2:10" s="53" customFormat="1" ht="20" customHeight="1" x14ac:dyDescent="0.2">
      <c r="B17" s="251" t="s">
        <v>3</v>
      </c>
      <c r="C17" s="251"/>
      <c r="D17" s="80">
        <v>296</v>
      </c>
      <c r="E17" s="144">
        <v>99.999999999999986</v>
      </c>
      <c r="F17" s="256"/>
      <c r="G17" s="251" t="s">
        <v>3</v>
      </c>
      <c r="H17" s="251"/>
      <c r="I17" s="80">
        <v>144</v>
      </c>
      <c r="J17" s="144">
        <v>100</v>
      </c>
    </row>
    <row r="18" spans="2:10" ht="25" customHeight="1" x14ac:dyDescent="0.2">
      <c r="B18" s="223" t="s">
        <v>37</v>
      </c>
      <c r="C18" s="223"/>
      <c r="D18" s="223"/>
      <c r="E18" s="223"/>
      <c r="F18" s="223"/>
    </row>
    <row r="19" spans="2:10" hidden="1" x14ac:dyDescent="0.2">
      <c r="B19" s="10"/>
      <c r="C19" s="10"/>
    </row>
  </sheetData>
  <sheetProtection algorithmName="SHA-512" hashValue="Nw+jKl3R+33z9YSES3Pp96FHtbGd1TeeK8wj7vd6Dt0ewlbY3mXiZgNw6uKda8pEr4pwG8ehgK5VX+H+uZjigw==" saltValue="p0jokhmymxoocUAITl61hg==" spinCount="100000" sheet="1" objects="1" scenarios="1"/>
  <sortState xmlns:xlrd2="http://schemas.microsoft.com/office/spreadsheetml/2017/richdata2" ref="B6:D101">
    <sortCondition descending="1" ref="D5:D101"/>
  </sortState>
  <mergeCells count="33">
    <mergeCell ref="B1:K1"/>
    <mergeCell ref="D3:E3"/>
    <mergeCell ref="I3:J3"/>
    <mergeCell ref="F4:F17"/>
    <mergeCell ref="D4:E4"/>
    <mergeCell ref="B3:C5"/>
    <mergeCell ref="B6:C6"/>
    <mergeCell ref="B7:C7"/>
    <mergeCell ref="B9:C9"/>
    <mergeCell ref="B10:C10"/>
    <mergeCell ref="G3:H5"/>
    <mergeCell ref="B8:E8"/>
    <mergeCell ref="G8:J8"/>
    <mergeCell ref="G12:J12"/>
    <mergeCell ref="G7:H7"/>
    <mergeCell ref="B17:C17"/>
    <mergeCell ref="I4:J4"/>
    <mergeCell ref="G6:H6"/>
    <mergeCell ref="G9:H9"/>
    <mergeCell ref="G10:H10"/>
    <mergeCell ref="G16:H16"/>
    <mergeCell ref="B18:F18"/>
    <mergeCell ref="G14:H14"/>
    <mergeCell ref="G15:H15"/>
    <mergeCell ref="G17:H17"/>
    <mergeCell ref="G11:H11"/>
    <mergeCell ref="G13:H13"/>
    <mergeCell ref="B11:C11"/>
    <mergeCell ref="B12:E12"/>
    <mergeCell ref="B13:C13"/>
    <mergeCell ref="B14:C14"/>
    <mergeCell ref="B15:C15"/>
    <mergeCell ref="B16:C16"/>
  </mergeCells>
  <pageMargins left="0.70866141732283472" right="0.70866141732283472" top="0.74803149606299213" bottom="0.74803149606299213" header="0.31496062992125984" footer="0.31496062992125984"/>
  <pageSetup paperSize="9" orientation="landscape"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Q226"/>
  <sheetViews>
    <sheetView showGridLines="0" zoomScale="125" zoomScaleNormal="125" workbookViewId="0">
      <selection activeCell="A43" sqref="A43"/>
    </sheetView>
  </sheetViews>
  <sheetFormatPr baseColWidth="10" defaultColWidth="0" defaultRowHeight="15" zeroHeight="1" x14ac:dyDescent="0.2"/>
  <cols>
    <col min="1" max="1" width="4.6640625" customWidth="1"/>
    <col min="2" max="2" width="37" style="9" bestFit="1" customWidth="1"/>
    <col min="3" max="3" width="10.6640625" style="9" customWidth="1"/>
    <col min="4" max="4" width="10.6640625" style="11" customWidth="1"/>
    <col min="5" max="15" width="10.6640625" customWidth="1"/>
    <col min="16" max="16" width="6.5" bestFit="1" customWidth="1"/>
    <col min="17" max="17" width="37" bestFit="1" customWidth="1"/>
    <col min="18" max="30" width="10.6640625" customWidth="1"/>
    <col min="31" max="31" width="5.33203125" customWidth="1"/>
    <col min="32" max="43" width="0" hidden="1" customWidth="1"/>
    <col min="44" max="16384" width="11.5" hidden="1"/>
  </cols>
  <sheetData>
    <row r="1" spans="1:30" s="217" customFormat="1" ht="100" customHeight="1" x14ac:dyDescent="0.2">
      <c r="A1" s="217" t="s">
        <v>219</v>
      </c>
    </row>
    <row r="2" spans="1:30" ht="19.75" customHeight="1" x14ac:dyDescent="0.2">
      <c r="B2"/>
      <c r="C2" s="19"/>
    </row>
    <row r="3" spans="1:30" ht="50" customHeight="1" x14ac:dyDescent="0.2">
      <c r="B3" s="219" t="s">
        <v>220</v>
      </c>
      <c r="C3" s="219"/>
      <c r="D3" s="219"/>
      <c r="E3" s="219"/>
      <c r="F3" s="219"/>
      <c r="G3" s="219"/>
      <c r="H3" s="219"/>
      <c r="I3" s="219"/>
      <c r="J3" s="219"/>
      <c r="K3" s="219"/>
      <c r="L3" s="219"/>
      <c r="M3" s="219"/>
      <c r="N3" s="219"/>
      <c r="O3" s="219"/>
      <c r="P3" s="18"/>
      <c r="Q3" s="265" t="s">
        <v>222</v>
      </c>
      <c r="R3" s="266"/>
      <c r="S3" s="266"/>
      <c r="T3" s="266"/>
      <c r="U3" s="266"/>
      <c r="V3" s="266"/>
      <c r="W3" s="266"/>
      <c r="X3" s="266"/>
      <c r="Y3" s="266"/>
      <c r="Z3" s="266"/>
      <c r="AA3" s="266"/>
      <c r="AB3" s="266"/>
      <c r="AC3" s="266"/>
      <c r="AD3" s="267"/>
    </row>
    <row r="4" spans="1:30" ht="25" customHeight="1" x14ac:dyDescent="0.2">
      <c r="B4" s="210" t="s">
        <v>106</v>
      </c>
      <c r="C4" s="211"/>
      <c r="D4" s="211"/>
      <c r="E4" s="211"/>
      <c r="F4" s="211"/>
      <c r="G4" s="211"/>
      <c r="H4" s="211"/>
      <c r="I4" s="211"/>
      <c r="J4" s="211"/>
      <c r="K4" s="211"/>
      <c r="L4" s="211"/>
      <c r="M4" s="211"/>
      <c r="N4" s="211"/>
      <c r="O4" s="222"/>
      <c r="P4" s="18"/>
      <c r="Q4" s="210" t="s">
        <v>106</v>
      </c>
      <c r="R4" s="211"/>
      <c r="S4" s="211"/>
      <c r="T4" s="211"/>
      <c r="U4" s="211"/>
      <c r="V4" s="211"/>
      <c r="W4" s="211"/>
      <c r="X4" s="211"/>
      <c r="Y4" s="211"/>
      <c r="Z4" s="211"/>
      <c r="AA4" s="211"/>
      <c r="AB4" s="211"/>
      <c r="AC4" s="211"/>
      <c r="AD4" s="222"/>
    </row>
    <row r="5" spans="1:30" ht="25" customHeight="1" x14ac:dyDescent="0.2">
      <c r="B5" s="268" t="s">
        <v>224</v>
      </c>
      <c r="C5" s="219" t="s">
        <v>208</v>
      </c>
      <c r="D5" s="219"/>
      <c r="E5" s="211" t="s">
        <v>26</v>
      </c>
      <c r="F5" s="222"/>
      <c r="G5" s="210" t="s">
        <v>67</v>
      </c>
      <c r="H5" s="211"/>
      <c r="I5" s="211"/>
      <c r="J5" s="211"/>
      <c r="K5" s="211"/>
      <c r="L5" s="222"/>
      <c r="M5" s="210" t="s">
        <v>68</v>
      </c>
      <c r="N5" s="222"/>
      <c r="O5" s="269" t="s">
        <v>69</v>
      </c>
      <c r="P5" s="18"/>
      <c r="Q5" s="235" t="s">
        <v>224</v>
      </c>
      <c r="R5" s="210" t="s">
        <v>208</v>
      </c>
      <c r="S5" s="211"/>
      <c r="T5" s="219" t="s">
        <v>26</v>
      </c>
      <c r="U5" s="219"/>
      <c r="V5" s="210" t="s">
        <v>67</v>
      </c>
      <c r="W5" s="211"/>
      <c r="X5" s="211"/>
      <c r="Y5" s="211"/>
      <c r="Z5" s="211"/>
      <c r="AA5" s="222"/>
      <c r="AB5" s="210" t="s">
        <v>68</v>
      </c>
      <c r="AC5" s="222"/>
      <c r="AD5" s="263" t="s">
        <v>69</v>
      </c>
    </row>
    <row r="6" spans="1:30" ht="25" customHeight="1" x14ac:dyDescent="0.2">
      <c r="B6" s="268"/>
      <c r="C6" s="108" t="s">
        <v>91</v>
      </c>
      <c r="D6" s="108" t="s">
        <v>6</v>
      </c>
      <c r="E6" s="108" t="s">
        <v>88</v>
      </c>
      <c r="F6" s="108" t="s">
        <v>6</v>
      </c>
      <c r="G6" s="108" t="s">
        <v>89</v>
      </c>
      <c r="H6" s="108" t="s">
        <v>6</v>
      </c>
      <c r="I6" s="108" t="s">
        <v>90</v>
      </c>
      <c r="J6" s="108" t="s">
        <v>6</v>
      </c>
      <c r="K6" s="108" t="s">
        <v>92</v>
      </c>
      <c r="L6" s="108" t="s">
        <v>6</v>
      </c>
      <c r="M6" s="108" t="s">
        <v>207</v>
      </c>
      <c r="N6" s="108" t="s">
        <v>6</v>
      </c>
      <c r="O6" s="269"/>
      <c r="P6" s="18"/>
      <c r="Q6" s="236"/>
      <c r="R6" s="108" t="s">
        <v>91</v>
      </c>
      <c r="S6" s="108" t="s">
        <v>6</v>
      </c>
      <c r="T6" s="108" t="s">
        <v>88</v>
      </c>
      <c r="U6" s="108" t="s">
        <v>6</v>
      </c>
      <c r="V6" s="108" t="s">
        <v>89</v>
      </c>
      <c r="W6" s="108" t="s">
        <v>6</v>
      </c>
      <c r="X6" s="108" t="s">
        <v>90</v>
      </c>
      <c r="Y6" s="108" t="s">
        <v>6</v>
      </c>
      <c r="Z6" s="108" t="s">
        <v>92</v>
      </c>
      <c r="AA6" s="108" t="s">
        <v>6</v>
      </c>
      <c r="AB6" s="108" t="s">
        <v>93</v>
      </c>
      <c r="AC6" s="108" t="s">
        <v>6</v>
      </c>
      <c r="AD6" s="264"/>
    </row>
    <row r="7" spans="1:30" s="18" customFormat="1" ht="20" customHeight="1" x14ac:dyDescent="0.2">
      <c r="B7" s="146" t="s">
        <v>201</v>
      </c>
      <c r="C7" s="157">
        <v>10</v>
      </c>
      <c r="D7" s="149">
        <v>6.5359477124183014</v>
      </c>
      <c r="E7" s="157">
        <v>0</v>
      </c>
      <c r="F7" s="149">
        <v>0</v>
      </c>
      <c r="G7" s="157">
        <v>0</v>
      </c>
      <c r="H7" s="149">
        <v>0</v>
      </c>
      <c r="I7" s="157">
        <v>0</v>
      </c>
      <c r="J7" s="149">
        <v>0</v>
      </c>
      <c r="K7" s="157">
        <v>1</v>
      </c>
      <c r="L7" s="149">
        <v>7.1428571428571423</v>
      </c>
      <c r="M7" s="157">
        <v>1</v>
      </c>
      <c r="N7" s="149">
        <v>100</v>
      </c>
      <c r="O7" s="157">
        <v>12</v>
      </c>
      <c r="Q7" s="156" t="s">
        <v>197</v>
      </c>
      <c r="R7" s="163">
        <v>4</v>
      </c>
      <c r="S7" s="149">
        <v>50</v>
      </c>
      <c r="T7" s="163">
        <v>2</v>
      </c>
      <c r="U7" s="149">
        <v>7.4074074074074066</v>
      </c>
      <c r="V7" s="163">
        <v>6</v>
      </c>
      <c r="W7" s="149">
        <v>8.2191780821917799</v>
      </c>
      <c r="X7" s="163">
        <v>2</v>
      </c>
      <c r="Y7" s="149">
        <v>8</v>
      </c>
      <c r="Z7" s="163">
        <v>0</v>
      </c>
      <c r="AA7" s="149">
        <v>0</v>
      </c>
      <c r="AB7" s="163">
        <v>0</v>
      </c>
      <c r="AC7" s="196">
        <v>0</v>
      </c>
      <c r="AD7" s="163">
        <v>14</v>
      </c>
    </row>
    <row r="8" spans="1:30" s="18" customFormat="1" ht="20" customHeight="1" x14ac:dyDescent="0.2">
      <c r="B8" s="147" t="s">
        <v>260</v>
      </c>
      <c r="C8" s="159">
        <v>8</v>
      </c>
      <c r="D8" s="82">
        <v>5.2287581699346406</v>
      </c>
      <c r="E8" s="159">
        <v>0</v>
      </c>
      <c r="F8" s="82">
        <v>0</v>
      </c>
      <c r="G8" s="159">
        <v>0</v>
      </c>
      <c r="H8" s="82">
        <v>0</v>
      </c>
      <c r="I8" s="159">
        <v>0</v>
      </c>
      <c r="J8" s="82">
        <v>0</v>
      </c>
      <c r="K8" s="159">
        <v>0</v>
      </c>
      <c r="L8" s="82">
        <v>0</v>
      </c>
      <c r="M8" s="159">
        <v>0</v>
      </c>
      <c r="N8" s="82">
        <v>0</v>
      </c>
      <c r="O8" s="159">
        <v>8</v>
      </c>
      <c r="Q8" s="45" t="s">
        <v>198</v>
      </c>
      <c r="R8" s="164">
        <v>0</v>
      </c>
      <c r="S8" s="82">
        <v>0</v>
      </c>
      <c r="T8" s="164">
        <v>2</v>
      </c>
      <c r="U8" s="82">
        <v>7.4074074074074066</v>
      </c>
      <c r="V8" s="164">
        <v>0</v>
      </c>
      <c r="W8" s="82">
        <v>0</v>
      </c>
      <c r="X8" s="164">
        <v>0</v>
      </c>
      <c r="Y8" s="82">
        <v>0</v>
      </c>
      <c r="Z8" s="164">
        <v>0</v>
      </c>
      <c r="AA8" s="82">
        <v>0</v>
      </c>
      <c r="AB8" s="164">
        <v>0</v>
      </c>
      <c r="AC8" s="197">
        <v>0</v>
      </c>
      <c r="AD8" s="164">
        <v>2</v>
      </c>
    </row>
    <row r="9" spans="1:30" s="18" customFormat="1" ht="20" customHeight="1" x14ac:dyDescent="0.2">
      <c r="B9" s="147" t="s">
        <v>199</v>
      </c>
      <c r="C9" s="159">
        <v>2</v>
      </c>
      <c r="D9" s="82">
        <v>1.3071895424836601</v>
      </c>
      <c r="E9" s="159">
        <v>0</v>
      </c>
      <c r="F9" s="82">
        <v>0</v>
      </c>
      <c r="G9" s="159">
        <v>0</v>
      </c>
      <c r="H9" s="82">
        <v>0</v>
      </c>
      <c r="I9" s="159">
        <v>0</v>
      </c>
      <c r="J9" s="82">
        <v>0</v>
      </c>
      <c r="K9" s="159">
        <v>0</v>
      </c>
      <c r="L9" s="82">
        <v>0</v>
      </c>
      <c r="M9" s="159">
        <v>0</v>
      </c>
      <c r="N9" s="82">
        <v>0</v>
      </c>
      <c r="O9" s="159">
        <v>2</v>
      </c>
      <c r="Q9" s="147" t="s">
        <v>260</v>
      </c>
      <c r="R9" s="164">
        <v>3</v>
      </c>
      <c r="S9" s="82">
        <v>37.5</v>
      </c>
      <c r="T9" s="164">
        <v>0</v>
      </c>
      <c r="U9" s="82">
        <v>0</v>
      </c>
      <c r="V9" s="164">
        <v>5</v>
      </c>
      <c r="W9" s="82">
        <v>6.8493150684931505</v>
      </c>
      <c r="X9" s="164">
        <v>2</v>
      </c>
      <c r="Y9" s="82">
        <v>8</v>
      </c>
      <c r="Z9" s="164">
        <v>0</v>
      </c>
      <c r="AA9" s="82">
        <v>0</v>
      </c>
      <c r="AB9" s="164">
        <v>0</v>
      </c>
      <c r="AC9" s="197">
        <v>0</v>
      </c>
      <c r="AD9" s="164">
        <v>10</v>
      </c>
    </row>
    <row r="10" spans="1:30" s="18" customFormat="1" ht="20" customHeight="1" x14ac:dyDescent="0.2">
      <c r="B10" s="147" t="s">
        <v>205</v>
      </c>
      <c r="C10" s="159">
        <v>0</v>
      </c>
      <c r="D10" s="82">
        <v>0</v>
      </c>
      <c r="E10" s="159">
        <v>0</v>
      </c>
      <c r="F10" s="82">
        <v>0</v>
      </c>
      <c r="G10" s="159">
        <v>0</v>
      </c>
      <c r="H10" s="82">
        <v>0</v>
      </c>
      <c r="I10" s="159">
        <v>0</v>
      </c>
      <c r="J10" s="82">
        <v>0</v>
      </c>
      <c r="K10" s="159">
        <v>0</v>
      </c>
      <c r="L10" s="82">
        <v>0</v>
      </c>
      <c r="M10" s="159">
        <v>0</v>
      </c>
      <c r="N10" s="82">
        <v>0</v>
      </c>
      <c r="O10" s="159">
        <v>0</v>
      </c>
      <c r="Q10" s="45" t="s">
        <v>199</v>
      </c>
      <c r="R10" s="164">
        <v>1</v>
      </c>
      <c r="S10" s="82">
        <v>12.5</v>
      </c>
      <c r="T10" s="164">
        <v>0</v>
      </c>
      <c r="U10" s="82">
        <v>0</v>
      </c>
      <c r="V10" s="164">
        <v>1</v>
      </c>
      <c r="W10" s="82">
        <v>1.3698630136986301</v>
      </c>
      <c r="X10" s="164">
        <v>0</v>
      </c>
      <c r="Y10" s="82">
        <v>0</v>
      </c>
      <c r="Z10" s="164">
        <v>0</v>
      </c>
      <c r="AA10" s="82">
        <v>0</v>
      </c>
      <c r="AB10" s="164">
        <v>0</v>
      </c>
      <c r="AC10" s="197">
        <v>0</v>
      </c>
      <c r="AD10" s="164">
        <v>2</v>
      </c>
    </row>
    <row r="11" spans="1:30" s="18" customFormat="1" ht="20" customHeight="1" x14ac:dyDescent="0.2">
      <c r="B11" s="147" t="s">
        <v>260</v>
      </c>
      <c r="C11" s="159">
        <v>0</v>
      </c>
      <c r="D11" s="82">
        <v>0</v>
      </c>
      <c r="E11" s="159">
        <v>0</v>
      </c>
      <c r="F11" s="82">
        <v>0</v>
      </c>
      <c r="G11" s="159">
        <v>0</v>
      </c>
      <c r="H11" s="82">
        <v>0</v>
      </c>
      <c r="I11" s="159">
        <v>0</v>
      </c>
      <c r="J11" s="82">
        <v>0</v>
      </c>
      <c r="K11" s="159">
        <v>1</v>
      </c>
      <c r="L11" s="82">
        <v>7.1428571428571423</v>
      </c>
      <c r="M11" s="159">
        <v>1</v>
      </c>
      <c r="N11" s="82">
        <v>100</v>
      </c>
      <c r="O11" s="159">
        <v>2</v>
      </c>
      <c r="Q11" s="156" t="s">
        <v>200</v>
      </c>
      <c r="R11" s="163">
        <v>0</v>
      </c>
      <c r="S11" s="149">
        <v>0</v>
      </c>
      <c r="T11" s="163">
        <v>3</v>
      </c>
      <c r="U11" s="149">
        <v>11.111111111111111</v>
      </c>
      <c r="V11" s="163">
        <v>12</v>
      </c>
      <c r="W11" s="149">
        <v>16.43835616438356</v>
      </c>
      <c r="X11" s="163">
        <v>12</v>
      </c>
      <c r="Y11" s="149">
        <v>48</v>
      </c>
      <c r="Z11" s="163">
        <v>6</v>
      </c>
      <c r="AA11" s="149">
        <v>60</v>
      </c>
      <c r="AB11" s="163">
        <v>1</v>
      </c>
      <c r="AC11" s="196">
        <v>100</v>
      </c>
      <c r="AD11" s="163">
        <v>34</v>
      </c>
    </row>
    <row r="12" spans="1:30" s="18" customFormat="1" ht="20" customHeight="1" x14ac:dyDescent="0.2">
      <c r="B12" s="146" t="s">
        <v>197</v>
      </c>
      <c r="C12" s="157">
        <v>74</v>
      </c>
      <c r="D12" s="149">
        <v>48.366013071895424</v>
      </c>
      <c r="E12" s="157">
        <v>21</v>
      </c>
      <c r="F12" s="149">
        <v>32.307692307692307</v>
      </c>
      <c r="G12" s="157">
        <v>9</v>
      </c>
      <c r="H12" s="149">
        <v>28.125</v>
      </c>
      <c r="I12" s="157">
        <v>5</v>
      </c>
      <c r="J12" s="149">
        <v>16.129032258064516</v>
      </c>
      <c r="K12" s="157">
        <v>0</v>
      </c>
      <c r="L12" s="149">
        <v>0</v>
      </c>
      <c r="M12" s="157">
        <v>0</v>
      </c>
      <c r="N12" s="149">
        <v>0</v>
      </c>
      <c r="O12" s="157">
        <v>109</v>
      </c>
      <c r="Q12" s="45" t="s">
        <v>198</v>
      </c>
      <c r="R12" s="164">
        <v>0</v>
      </c>
      <c r="S12" s="82">
        <v>0</v>
      </c>
      <c r="T12" s="164">
        <v>1</v>
      </c>
      <c r="U12" s="82">
        <v>3.7037037037037033</v>
      </c>
      <c r="V12" s="164">
        <v>1</v>
      </c>
      <c r="W12" s="82">
        <v>1.3698630136986301</v>
      </c>
      <c r="X12" s="164">
        <v>6</v>
      </c>
      <c r="Y12" s="82">
        <v>24</v>
      </c>
      <c r="Z12" s="164">
        <v>2</v>
      </c>
      <c r="AA12" s="82">
        <v>20</v>
      </c>
      <c r="AB12" s="164">
        <v>0</v>
      </c>
      <c r="AC12" s="197">
        <v>0</v>
      </c>
      <c r="AD12" s="164">
        <v>10</v>
      </c>
    </row>
    <row r="13" spans="1:30" s="18" customFormat="1" ht="20" customHeight="1" x14ac:dyDescent="0.2">
      <c r="B13" s="147" t="s">
        <v>198</v>
      </c>
      <c r="C13" s="159">
        <v>5</v>
      </c>
      <c r="D13" s="82">
        <v>3.2679738562091507</v>
      </c>
      <c r="E13" s="159">
        <v>3</v>
      </c>
      <c r="F13" s="82">
        <v>4.6153846153846159</v>
      </c>
      <c r="G13" s="159">
        <v>0</v>
      </c>
      <c r="H13" s="82">
        <v>0</v>
      </c>
      <c r="I13" s="159">
        <v>1</v>
      </c>
      <c r="J13" s="82">
        <v>3.225806451612903</v>
      </c>
      <c r="K13" s="159">
        <v>0</v>
      </c>
      <c r="L13" s="82">
        <v>0</v>
      </c>
      <c r="M13" s="159">
        <v>0</v>
      </c>
      <c r="N13" s="82">
        <v>0</v>
      </c>
      <c r="O13" s="159">
        <v>9</v>
      </c>
      <c r="Q13" s="147" t="s">
        <v>260</v>
      </c>
      <c r="R13" s="164">
        <v>0</v>
      </c>
      <c r="S13" s="82">
        <v>0</v>
      </c>
      <c r="T13" s="164">
        <v>1</v>
      </c>
      <c r="U13" s="82">
        <v>3.7037037037037033</v>
      </c>
      <c r="V13" s="164">
        <v>3</v>
      </c>
      <c r="W13" s="82">
        <v>4.10958904109589</v>
      </c>
      <c r="X13" s="164">
        <v>0</v>
      </c>
      <c r="Y13" s="82">
        <v>0</v>
      </c>
      <c r="Z13" s="164">
        <v>0</v>
      </c>
      <c r="AA13" s="82">
        <v>0</v>
      </c>
      <c r="AB13" s="164">
        <v>0</v>
      </c>
      <c r="AC13" s="197">
        <v>0</v>
      </c>
      <c r="AD13" s="164">
        <v>4</v>
      </c>
    </row>
    <row r="14" spans="1:30" s="18" customFormat="1" ht="20" customHeight="1" x14ac:dyDescent="0.2">
      <c r="B14" s="147" t="s">
        <v>260</v>
      </c>
      <c r="C14" s="159">
        <v>33</v>
      </c>
      <c r="D14" s="82">
        <v>21.568627450980394</v>
      </c>
      <c r="E14" s="159">
        <v>11</v>
      </c>
      <c r="F14" s="82">
        <v>16.923076923076923</v>
      </c>
      <c r="G14" s="159">
        <v>7</v>
      </c>
      <c r="H14" s="82">
        <v>21.875</v>
      </c>
      <c r="I14" s="159">
        <v>1</v>
      </c>
      <c r="J14" s="82">
        <v>3.225806451612903</v>
      </c>
      <c r="K14" s="159">
        <v>0</v>
      </c>
      <c r="L14" s="82">
        <v>0</v>
      </c>
      <c r="M14" s="159">
        <v>0</v>
      </c>
      <c r="N14" s="82">
        <v>0</v>
      </c>
      <c r="O14" s="159">
        <v>52</v>
      </c>
      <c r="Q14" s="147" t="s">
        <v>253</v>
      </c>
      <c r="R14" s="164">
        <v>0</v>
      </c>
      <c r="S14" s="82">
        <v>0</v>
      </c>
      <c r="T14" s="164">
        <v>0</v>
      </c>
      <c r="U14" s="82">
        <v>0</v>
      </c>
      <c r="V14" s="164">
        <v>0</v>
      </c>
      <c r="W14" s="82">
        <v>0</v>
      </c>
      <c r="X14" s="164">
        <v>2</v>
      </c>
      <c r="Y14" s="82">
        <v>8</v>
      </c>
      <c r="Z14" s="164">
        <v>0</v>
      </c>
      <c r="AA14" s="82">
        <v>0</v>
      </c>
      <c r="AB14" s="164">
        <v>0</v>
      </c>
      <c r="AC14" s="197">
        <v>0</v>
      </c>
      <c r="AD14" s="164">
        <v>2</v>
      </c>
    </row>
    <row r="15" spans="1:30" s="18" customFormat="1" ht="20" customHeight="1" x14ac:dyDescent="0.2">
      <c r="B15" s="147" t="s">
        <v>253</v>
      </c>
      <c r="C15" s="159">
        <v>4</v>
      </c>
      <c r="D15" s="82">
        <v>2.6143790849673203</v>
      </c>
      <c r="E15" s="159">
        <v>1</v>
      </c>
      <c r="F15" s="82">
        <v>1.5384615384615385</v>
      </c>
      <c r="G15" s="159">
        <v>0</v>
      </c>
      <c r="H15" s="82">
        <v>0</v>
      </c>
      <c r="I15" s="159">
        <v>0</v>
      </c>
      <c r="J15" s="82">
        <v>0</v>
      </c>
      <c r="K15" s="159">
        <v>0</v>
      </c>
      <c r="L15" s="82">
        <v>0</v>
      </c>
      <c r="M15" s="159">
        <v>0</v>
      </c>
      <c r="N15" s="82">
        <v>0</v>
      </c>
      <c r="O15" s="159">
        <v>5</v>
      </c>
      <c r="Q15" s="45" t="s">
        <v>199</v>
      </c>
      <c r="R15" s="164">
        <v>0</v>
      </c>
      <c r="S15" s="82">
        <v>0</v>
      </c>
      <c r="T15" s="164">
        <v>1</v>
      </c>
      <c r="U15" s="82">
        <v>3.7037037037037033</v>
      </c>
      <c r="V15" s="164">
        <v>8</v>
      </c>
      <c r="W15" s="82">
        <v>10.95890410958904</v>
      </c>
      <c r="X15" s="164">
        <v>4</v>
      </c>
      <c r="Y15" s="82">
        <v>16</v>
      </c>
      <c r="Z15" s="164">
        <v>4</v>
      </c>
      <c r="AA15" s="82">
        <v>40</v>
      </c>
      <c r="AB15" s="164">
        <v>1</v>
      </c>
      <c r="AC15" s="197">
        <v>100</v>
      </c>
      <c r="AD15" s="164">
        <v>18</v>
      </c>
    </row>
    <row r="16" spans="1:30" s="18" customFormat="1" ht="20" customHeight="1" x14ac:dyDescent="0.2">
      <c r="B16" s="147" t="s">
        <v>199</v>
      </c>
      <c r="C16" s="159">
        <v>32</v>
      </c>
      <c r="D16" s="82">
        <v>20.915032679738562</v>
      </c>
      <c r="E16" s="159">
        <v>6</v>
      </c>
      <c r="F16" s="82">
        <v>9.2307692307692317</v>
      </c>
      <c r="G16" s="159">
        <v>2</v>
      </c>
      <c r="H16" s="82">
        <v>6.25</v>
      </c>
      <c r="I16" s="159">
        <v>3</v>
      </c>
      <c r="J16" s="82">
        <v>9.67741935483871</v>
      </c>
      <c r="K16" s="159">
        <v>0</v>
      </c>
      <c r="L16" s="82">
        <v>0</v>
      </c>
      <c r="M16" s="159">
        <v>0</v>
      </c>
      <c r="N16" s="82">
        <v>0</v>
      </c>
      <c r="O16" s="159">
        <v>43</v>
      </c>
      <c r="Q16" s="156" t="s">
        <v>255</v>
      </c>
      <c r="R16" s="163">
        <v>0</v>
      </c>
      <c r="S16" s="149">
        <v>0</v>
      </c>
      <c r="T16" s="163">
        <v>2</v>
      </c>
      <c r="U16" s="149">
        <v>7.4074074074074066</v>
      </c>
      <c r="V16" s="163">
        <v>7</v>
      </c>
      <c r="W16" s="149">
        <v>9.5890410958904102</v>
      </c>
      <c r="X16" s="163">
        <v>3</v>
      </c>
      <c r="Y16" s="149">
        <v>12</v>
      </c>
      <c r="Z16" s="163">
        <v>0</v>
      </c>
      <c r="AA16" s="149">
        <v>0</v>
      </c>
      <c r="AB16" s="163">
        <v>0</v>
      </c>
      <c r="AC16" s="196">
        <v>0</v>
      </c>
      <c r="AD16" s="163">
        <v>12</v>
      </c>
    </row>
    <row r="17" spans="2:30" s="18" customFormat="1" ht="20" customHeight="1" x14ac:dyDescent="0.2">
      <c r="B17" s="146" t="s">
        <v>200</v>
      </c>
      <c r="C17" s="157">
        <v>50</v>
      </c>
      <c r="D17" s="149">
        <v>32.679738562091501</v>
      </c>
      <c r="E17" s="157">
        <v>17</v>
      </c>
      <c r="F17" s="149">
        <v>26.153846153846157</v>
      </c>
      <c r="G17" s="157">
        <v>12</v>
      </c>
      <c r="H17" s="149">
        <v>37.5</v>
      </c>
      <c r="I17" s="157">
        <v>15</v>
      </c>
      <c r="J17" s="149">
        <v>48.387096774193552</v>
      </c>
      <c r="K17" s="157">
        <v>9</v>
      </c>
      <c r="L17" s="149">
        <v>64.285714285714292</v>
      </c>
      <c r="M17" s="157">
        <v>0</v>
      </c>
      <c r="N17" s="149">
        <v>0</v>
      </c>
      <c r="O17" s="157">
        <v>103</v>
      </c>
      <c r="Q17" s="147" t="s">
        <v>260</v>
      </c>
      <c r="R17" s="164">
        <v>0</v>
      </c>
      <c r="S17" s="82">
        <v>0</v>
      </c>
      <c r="T17" s="164">
        <v>2</v>
      </c>
      <c r="U17" s="82">
        <v>7.4074074074074066</v>
      </c>
      <c r="V17" s="164">
        <v>3</v>
      </c>
      <c r="W17" s="82">
        <v>4.10958904109589</v>
      </c>
      <c r="X17" s="164">
        <v>1</v>
      </c>
      <c r="Y17" s="82">
        <v>4</v>
      </c>
      <c r="Z17" s="164">
        <v>0</v>
      </c>
      <c r="AA17" s="82">
        <v>0</v>
      </c>
      <c r="AB17" s="164">
        <v>0</v>
      </c>
      <c r="AC17" s="197">
        <v>0</v>
      </c>
      <c r="AD17" s="164">
        <v>6</v>
      </c>
    </row>
    <row r="18" spans="2:30" s="18" customFormat="1" ht="20" customHeight="1" x14ac:dyDescent="0.2">
      <c r="B18" s="147" t="s">
        <v>198</v>
      </c>
      <c r="C18" s="159">
        <v>2</v>
      </c>
      <c r="D18" s="82">
        <v>1.3071895424836601</v>
      </c>
      <c r="E18" s="159">
        <v>1</v>
      </c>
      <c r="F18" s="82">
        <v>1.5384615384615385</v>
      </c>
      <c r="G18" s="159">
        <v>1</v>
      </c>
      <c r="H18" s="82">
        <v>3.125</v>
      </c>
      <c r="I18" s="159">
        <v>6</v>
      </c>
      <c r="J18" s="82">
        <v>19.35483870967742</v>
      </c>
      <c r="K18" s="159">
        <v>2</v>
      </c>
      <c r="L18" s="82">
        <v>14.285714285714285</v>
      </c>
      <c r="M18" s="159">
        <v>0</v>
      </c>
      <c r="N18" s="82">
        <v>0</v>
      </c>
      <c r="O18" s="159">
        <v>12</v>
      </c>
      <c r="Q18" s="45" t="s">
        <v>199</v>
      </c>
      <c r="R18" s="164">
        <v>0</v>
      </c>
      <c r="S18" s="82">
        <v>0</v>
      </c>
      <c r="T18" s="164">
        <v>0</v>
      </c>
      <c r="U18" s="82">
        <v>0</v>
      </c>
      <c r="V18" s="164">
        <v>4</v>
      </c>
      <c r="W18" s="82">
        <v>5.4794520547945202</v>
      </c>
      <c r="X18" s="164">
        <v>2</v>
      </c>
      <c r="Y18" s="82">
        <v>8</v>
      </c>
      <c r="Z18" s="164">
        <v>0</v>
      </c>
      <c r="AA18" s="82">
        <v>0</v>
      </c>
      <c r="AB18" s="164">
        <v>0</v>
      </c>
      <c r="AC18" s="197">
        <v>0</v>
      </c>
      <c r="AD18" s="164">
        <v>6</v>
      </c>
    </row>
    <row r="19" spans="2:30" s="18" customFormat="1" ht="20" customHeight="1" x14ac:dyDescent="0.2">
      <c r="B19" s="147" t="s">
        <v>260</v>
      </c>
      <c r="C19" s="159">
        <v>5</v>
      </c>
      <c r="D19" s="82">
        <v>3.2679738562091507</v>
      </c>
      <c r="E19" s="159">
        <v>5</v>
      </c>
      <c r="F19" s="82">
        <v>7.6923076923076925</v>
      </c>
      <c r="G19" s="159">
        <v>1</v>
      </c>
      <c r="H19" s="82">
        <v>3.125</v>
      </c>
      <c r="I19" s="159">
        <v>2</v>
      </c>
      <c r="J19" s="82">
        <v>6.4516129032258061</v>
      </c>
      <c r="K19" s="159">
        <v>0</v>
      </c>
      <c r="L19" s="82">
        <v>0</v>
      </c>
      <c r="M19" s="159">
        <v>0</v>
      </c>
      <c r="N19" s="82">
        <v>0</v>
      </c>
      <c r="O19" s="159">
        <v>13</v>
      </c>
      <c r="Q19" s="156" t="s">
        <v>254</v>
      </c>
      <c r="R19" s="163">
        <v>3</v>
      </c>
      <c r="S19" s="149">
        <v>37.5</v>
      </c>
      <c r="T19" s="163">
        <v>4</v>
      </c>
      <c r="U19" s="149">
        <v>14.814814814814813</v>
      </c>
      <c r="V19" s="163">
        <v>3</v>
      </c>
      <c r="W19" s="149">
        <v>4.10958904109589</v>
      </c>
      <c r="X19" s="163">
        <v>6</v>
      </c>
      <c r="Y19" s="149">
        <v>24</v>
      </c>
      <c r="Z19" s="163">
        <v>4</v>
      </c>
      <c r="AA19" s="149">
        <v>40</v>
      </c>
      <c r="AB19" s="163">
        <v>0</v>
      </c>
      <c r="AC19" s="196">
        <v>0</v>
      </c>
      <c r="AD19" s="163">
        <v>20</v>
      </c>
    </row>
    <row r="20" spans="2:30" s="18" customFormat="1" ht="20" customHeight="1" x14ac:dyDescent="0.2">
      <c r="B20" s="147" t="s">
        <v>253</v>
      </c>
      <c r="C20" s="159">
        <v>13</v>
      </c>
      <c r="D20" s="82">
        <v>8.4967320261437909</v>
      </c>
      <c r="E20" s="159">
        <v>2</v>
      </c>
      <c r="F20" s="82">
        <v>3.0769230769230771</v>
      </c>
      <c r="G20" s="159">
        <v>0</v>
      </c>
      <c r="H20" s="82">
        <v>0</v>
      </c>
      <c r="I20" s="159">
        <v>3</v>
      </c>
      <c r="J20" s="82">
        <v>9.67741935483871</v>
      </c>
      <c r="K20" s="159">
        <v>0</v>
      </c>
      <c r="L20" s="82">
        <v>0</v>
      </c>
      <c r="M20" s="159">
        <v>0</v>
      </c>
      <c r="N20" s="82">
        <v>0</v>
      </c>
      <c r="O20" s="159">
        <v>18</v>
      </c>
      <c r="Q20" s="45" t="s">
        <v>198</v>
      </c>
      <c r="R20" s="164">
        <v>0</v>
      </c>
      <c r="S20" s="82">
        <v>0</v>
      </c>
      <c r="T20" s="164">
        <v>3</v>
      </c>
      <c r="U20" s="82">
        <v>11.111111111111111</v>
      </c>
      <c r="V20" s="164">
        <v>2</v>
      </c>
      <c r="W20" s="82">
        <v>2.7397260273972601</v>
      </c>
      <c r="X20" s="164">
        <v>2</v>
      </c>
      <c r="Y20" s="82">
        <v>8</v>
      </c>
      <c r="Z20" s="164">
        <v>2</v>
      </c>
      <c r="AA20" s="82">
        <v>20</v>
      </c>
      <c r="AB20" s="164">
        <v>0</v>
      </c>
      <c r="AC20" s="197">
        <v>0</v>
      </c>
      <c r="AD20" s="164">
        <v>9</v>
      </c>
    </row>
    <row r="21" spans="2:30" s="18" customFormat="1" ht="20" customHeight="1" x14ac:dyDescent="0.2">
      <c r="B21" s="147" t="s">
        <v>199</v>
      </c>
      <c r="C21" s="159">
        <v>30</v>
      </c>
      <c r="D21" s="82">
        <v>19.607843137254903</v>
      </c>
      <c r="E21" s="159">
        <v>9</v>
      </c>
      <c r="F21" s="82">
        <v>13.846153846153847</v>
      </c>
      <c r="G21" s="159">
        <v>10</v>
      </c>
      <c r="H21" s="82">
        <v>31.25</v>
      </c>
      <c r="I21" s="159">
        <v>4</v>
      </c>
      <c r="J21" s="82">
        <v>12.903225806451612</v>
      </c>
      <c r="K21" s="159">
        <v>7</v>
      </c>
      <c r="L21" s="82">
        <v>50</v>
      </c>
      <c r="M21" s="159">
        <v>0</v>
      </c>
      <c r="N21" s="82">
        <v>0</v>
      </c>
      <c r="O21" s="159">
        <v>60</v>
      </c>
      <c r="Q21" s="147" t="s">
        <v>260</v>
      </c>
      <c r="R21" s="164">
        <v>3</v>
      </c>
      <c r="S21" s="82">
        <v>37.5</v>
      </c>
      <c r="T21" s="164">
        <v>1</v>
      </c>
      <c r="U21" s="82">
        <v>3.7037037037037033</v>
      </c>
      <c r="V21" s="164">
        <v>1</v>
      </c>
      <c r="W21" s="82">
        <v>1.3698630136986301</v>
      </c>
      <c r="X21" s="164">
        <v>3</v>
      </c>
      <c r="Y21" s="82">
        <v>12</v>
      </c>
      <c r="Z21" s="164">
        <v>2</v>
      </c>
      <c r="AA21" s="82">
        <v>20</v>
      </c>
      <c r="AB21" s="164">
        <v>0</v>
      </c>
      <c r="AC21" s="197">
        <v>0</v>
      </c>
      <c r="AD21" s="164">
        <v>10</v>
      </c>
    </row>
    <row r="22" spans="2:30" s="18" customFormat="1" ht="20" customHeight="1" x14ac:dyDescent="0.2">
      <c r="B22" s="146" t="s">
        <v>255</v>
      </c>
      <c r="C22" s="157">
        <v>0</v>
      </c>
      <c r="D22" s="149">
        <v>0</v>
      </c>
      <c r="E22" s="157">
        <v>2</v>
      </c>
      <c r="F22" s="149">
        <v>3.0769230769230771</v>
      </c>
      <c r="G22" s="157">
        <v>6</v>
      </c>
      <c r="H22" s="149">
        <v>18.75</v>
      </c>
      <c r="I22" s="157">
        <v>3</v>
      </c>
      <c r="J22" s="149">
        <v>9.67741935483871</v>
      </c>
      <c r="K22" s="157">
        <v>0</v>
      </c>
      <c r="L22" s="149">
        <v>0</v>
      </c>
      <c r="M22" s="157">
        <v>0</v>
      </c>
      <c r="N22" s="149">
        <v>0</v>
      </c>
      <c r="O22" s="157">
        <v>11</v>
      </c>
      <c r="Q22" s="45" t="s">
        <v>199</v>
      </c>
      <c r="R22" s="164">
        <v>0</v>
      </c>
      <c r="S22" s="82">
        <v>0</v>
      </c>
      <c r="T22" s="164">
        <v>0</v>
      </c>
      <c r="U22" s="82">
        <v>0</v>
      </c>
      <c r="V22" s="164">
        <v>0</v>
      </c>
      <c r="W22" s="82">
        <v>0</v>
      </c>
      <c r="X22" s="164">
        <v>1</v>
      </c>
      <c r="Y22" s="82">
        <v>4</v>
      </c>
      <c r="Z22" s="164">
        <v>0</v>
      </c>
      <c r="AA22" s="82">
        <v>0</v>
      </c>
      <c r="AB22" s="164">
        <v>0</v>
      </c>
      <c r="AC22" s="197">
        <v>0</v>
      </c>
      <c r="AD22" s="164">
        <v>1</v>
      </c>
    </row>
    <row r="23" spans="2:30" s="18" customFormat="1" ht="20" customHeight="1" x14ac:dyDescent="0.2">
      <c r="B23" s="147" t="s">
        <v>260</v>
      </c>
      <c r="C23" s="159">
        <v>0</v>
      </c>
      <c r="D23" s="82">
        <v>0</v>
      </c>
      <c r="E23" s="159">
        <v>2</v>
      </c>
      <c r="F23" s="82">
        <v>3.0769230769230771</v>
      </c>
      <c r="G23" s="159">
        <v>3</v>
      </c>
      <c r="H23" s="82">
        <v>9.375</v>
      </c>
      <c r="I23" s="159">
        <v>1</v>
      </c>
      <c r="J23" s="82">
        <v>3.225806451612903</v>
      </c>
      <c r="K23" s="159">
        <v>0</v>
      </c>
      <c r="L23" s="82">
        <v>0</v>
      </c>
      <c r="M23" s="159">
        <v>0</v>
      </c>
      <c r="N23" s="82">
        <v>0</v>
      </c>
      <c r="O23" s="159">
        <v>6</v>
      </c>
      <c r="Q23" s="156" t="s">
        <v>203</v>
      </c>
      <c r="R23" s="163">
        <v>0</v>
      </c>
      <c r="S23" s="149">
        <v>0</v>
      </c>
      <c r="T23" s="163">
        <v>0</v>
      </c>
      <c r="U23" s="149">
        <v>0</v>
      </c>
      <c r="V23" s="163">
        <v>0</v>
      </c>
      <c r="W23" s="149">
        <v>0</v>
      </c>
      <c r="X23" s="163">
        <v>1</v>
      </c>
      <c r="Y23" s="149">
        <v>4</v>
      </c>
      <c r="Z23" s="163">
        <v>0</v>
      </c>
      <c r="AA23" s="149">
        <v>0</v>
      </c>
      <c r="AB23" s="163">
        <v>0</v>
      </c>
      <c r="AC23" s="196">
        <v>0</v>
      </c>
      <c r="AD23" s="163">
        <v>1</v>
      </c>
    </row>
    <row r="24" spans="2:30" s="18" customFormat="1" ht="20" customHeight="1" x14ac:dyDescent="0.2">
      <c r="B24" s="147" t="s">
        <v>199</v>
      </c>
      <c r="C24" s="159">
        <v>0</v>
      </c>
      <c r="D24" s="82">
        <v>0</v>
      </c>
      <c r="E24" s="159">
        <v>0</v>
      </c>
      <c r="F24" s="82">
        <v>0</v>
      </c>
      <c r="G24" s="159">
        <v>3</v>
      </c>
      <c r="H24" s="82">
        <v>9.375</v>
      </c>
      <c r="I24" s="159">
        <v>2</v>
      </c>
      <c r="J24" s="82">
        <v>6.4516129032258061</v>
      </c>
      <c r="K24" s="159">
        <v>0</v>
      </c>
      <c r="L24" s="82">
        <v>0</v>
      </c>
      <c r="M24" s="159">
        <v>0</v>
      </c>
      <c r="N24" s="82">
        <v>0</v>
      </c>
      <c r="O24" s="159">
        <v>5</v>
      </c>
      <c r="Q24" s="147" t="s">
        <v>260</v>
      </c>
      <c r="R24" s="164">
        <v>0</v>
      </c>
      <c r="S24" s="82">
        <v>0</v>
      </c>
      <c r="T24" s="164">
        <v>0</v>
      </c>
      <c r="U24" s="82">
        <v>0</v>
      </c>
      <c r="V24" s="164">
        <v>0</v>
      </c>
      <c r="W24" s="82">
        <v>0</v>
      </c>
      <c r="X24" s="164">
        <v>1</v>
      </c>
      <c r="Y24" s="82">
        <v>4</v>
      </c>
      <c r="Z24" s="164">
        <v>0</v>
      </c>
      <c r="AA24" s="82">
        <v>0</v>
      </c>
      <c r="AB24" s="164">
        <v>0</v>
      </c>
      <c r="AC24" s="197">
        <v>0</v>
      </c>
      <c r="AD24" s="164">
        <v>1</v>
      </c>
    </row>
    <row r="25" spans="2:30" s="18" customFormat="1" ht="20" customHeight="1" x14ac:dyDescent="0.2">
      <c r="B25" s="146" t="s">
        <v>254</v>
      </c>
      <c r="C25" s="157">
        <v>7</v>
      </c>
      <c r="D25" s="149">
        <v>4.5751633986928102</v>
      </c>
      <c r="E25" s="157">
        <v>6</v>
      </c>
      <c r="F25" s="149">
        <v>9.2307692307692317</v>
      </c>
      <c r="G25" s="157">
        <v>5</v>
      </c>
      <c r="H25" s="149">
        <v>15.625</v>
      </c>
      <c r="I25" s="157">
        <v>6</v>
      </c>
      <c r="J25" s="149">
        <v>19.35483870967742</v>
      </c>
      <c r="K25" s="157">
        <v>4</v>
      </c>
      <c r="L25" s="149">
        <v>28.571428571428569</v>
      </c>
      <c r="M25" s="157">
        <v>0</v>
      </c>
      <c r="N25" s="149">
        <v>0</v>
      </c>
      <c r="O25" s="157">
        <v>28</v>
      </c>
      <c r="Q25" s="156" t="s">
        <v>204</v>
      </c>
      <c r="R25" s="163">
        <v>0</v>
      </c>
      <c r="S25" s="149">
        <v>0</v>
      </c>
      <c r="T25" s="163">
        <v>0</v>
      </c>
      <c r="U25" s="149">
        <v>0</v>
      </c>
      <c r="V25" s="163">
        <v>0</v>
      </c>
      <c r="W25" s="149">
        <v>0</v>
      </c>
      <c r="X25" s="163">
        <v>1</v>
      </c>
      <c r="Y25" s="149">
        <v>4</v>
      </c>
      <c r="Z25" s="163">
        <v>0</v>
      </c>
      <c r="AA25" s="149">
        <v>0</v>
      </c>
      <c r="AB25" s="163">
        <v>0</v>
      </c>
      <c r="AC25" s="196">
        <v>0</v>
      </c>
      <c r="AD25" s="163">
        <v>1</v>
      </c>
    </row>
    <row r="26" spans="2:30" s="18" customFormat="1" ht="20" customHeight="1" x14ac:dyDescent="0.2">
      <c r="B26" s="147" t="s">
        <v>198</v>
      </c>
      <c r="C26" s="159">
        <v>1</v>
      </c>
      <c r="D26" s="82">
        <v>0.65359477124183007</v>
      </c>
      <c r="E26" s="159">
        <v>1</v>
      </c>
      <c r="F26" s="82">
        <v>1.5384615384615385</v>
      </c>
      <c r="G26" s="159">
        <v>3</v>
      </c>
      <c r="H26" s="82">
        <v>9.375</v>
      </c>
      <c r="I26" s="159">
        <v>4</v>
      </c>
      <c r="J26" s="82">
        <v>12.903225806451612</v>
      </c>
      <c r="K26" s="159">
        <v>2</v>
      </c>
      <c r="L26" s="82">
        <v>14.285714285714285</v>
      </c>
      <c r="M26" s="159">
        <v>0</v>
      </c>
      <c r="N26" s="82">
        <v>0</v>
      </c>
      <c r="O26" s="159">
        <v>11</v>
      </c>
      <c r="Q26" s="147" t="s">
        <v>260</v>
      </c>
      <c r="R26" s="164">
        <v>0</v>
      </c>
      <c r="S26" s="82">
        <v>0</v>
      </c>
      <c r="T26" s="164">
        <v>0</v>
      </c>
      <c r="U26" s="82">
        <v>0</v>
      </c>
      <c r="V26" s="164">
        <v>0</v>
      </c>
      <c r="W26" s="82">
        <v>0</v>
      </c>
      <c r="X26" s="164">
        <v>1</v>
      </c>
      <c r="Y26" s="82">
        <v>4</v>
      </c>
      <c r="Z26" s="164">
        <v>0</v>
      </c>
      <c r="AA26" s="82">
        <v>0</v>
      </c>
      <c r="AB26" s="164">
        <v>0</v>
      </c>
      <c r="AC26" s="197">
        <v>0</v>
      </c>
      <c r="AD26" s="164">
        <v>1</v>
      </c>
    </row>
    <row r="27" spans="2:30" s="18" customFormat="1" ht="20" customHeight="1" x14ac:dyDescent="0.2">
      <c r="B27" s="147" t="s">
        <v>260</v>
      </c>
      <c r="C27" s="159">
        <v>5</v>
      </c>
      <c r="D27" s="82">
        <v>3.2679738562091507</v>
      </c>
      <c r="E27" s="159">
        <v>4</v>
      </c>
      <c r="F27" s="82">
        <v>6.1538461538461542</v>
      </c>
      <c r="G27" s="159">
        <v>1</v>
      </c>
      <c r="H27" s="82">
        <v>3.125</v>
      </c>
      <c r="I27" s="159">
        <v>1</v>
      </c>
      <c r="J27" s="82">
        <v>3.225806451612903</v>
      </c>
      <c r="K27" s="159">
        <v>2</v>
      </c>
      <c r="L27" s="82">
        <v>14.285714285714285</v>
      </c>
      <c r="M27" s="159">
        <v>0</v>
      </c>
      <c r="N27" s="82">
        <v>0</v>
      </c>
      <c r="O27" s="159">
        <v>13</v>
      </c>
      <c r="Q27" s="156" t="s">
        <v>206</v>
      </c>
      <c r="R27" s="163">
        <v>0</v>
      </c>
      <c r="S27" s="149">
        <v>0</v>
      </c>
      <c r="T27" s="163">
        <v>9</v>
      </c>
      <c r="U27" s="149">
        <v>33.333333333333329</v>
      </c>
      <c r="V27" s="163">
        <v>45</v>
      </c>
      <c r="W27" s="149">
        <v>61.643835616438359</v>
      </c>
      <c r="X27" s="163">
        <v>0</v>
      </c>
      <c r="Y27" s="149">
        <v>0</v>
      </c>
      <c r="Z27" s="163">
        <v>0</v>
      </c>
      <c r="AA27" s="149">
        <v>0</v>
      </c>
      <c r="AB27" s="163">
        <v>0</v>
      </c>
      <c r="AC27" s="196">
        <v>0</v>
      </c>
      <c r="AD27" s="163">
        <v>54</v>
      </c>
    </row>
    <row r="28" spans="2:30" s="18" customFormat="1" ht="20" customHeight="1" x14ac:dyDescent="0.2">
      <c r="B28" s="147" t="s">
        <v>199</v>
      </c>
      <c r="C28" s="159">
        <v>1</v>
      </c>
      <c r="D28" s="82">
        <v>0.65359477124183007</v>
      </c>
      <c r="E28" s="159">
        <v>1</v>
      </c>
      <c r="F28" s="82">
        <v>1.5384615384615385</v>
      </c>
      <c r="G28" s="159">
        <v>1</v>
      </c>
      <c r="H28" s="82">
        <v>3.125</v>
      </c>
      <c r="I28" s="159">
        <v>1</v>
      </c>
      <c r="J28" s="82">
        <v>3.225806451612903</v>
      </c>
      <c r="K28" s="159">
        <v>0</v>
      </c>
      <c r="L28" s="82">
        <v>0</v>
      </c>
      <c r="M28" s="159">
        <v>0</v>
      </c>
      <c r="N28" s="82">
        <v>0</v>
      </c>
      <c r="O28" s="159">
        <v>4</v>
      </c>
      <c r="Q28" s="45" t="s">
        <v>198</v>
      </c>
      <c r="R28" s="164">
        <v>0</v>
      </c>
      <c r="S28" s="82">
        <v>0</v>
      </c>
      <c r="T28" s="164">
        <v>0</v>
      </c>
      <c r="U28" s="82">
        <v>0</v>
      </c>
      <c r="V28" s="164">
        <v>6</v>
      </c>
      <c r="W28" s="82">
        <v>8.2191780821917799</v>
      </c>
      <c r="X28" s="164">
        <v>0</v>
      </c>
      <c r="Y28" s="82">
        <v>0</v>
      </c>
      <c r="Z28" s="164">
        <v>0</v>
      </c>
      <c r="AA28" s="82">
        <v>0</v>
      </c>
      <c r="AB28" s="164">
        <v>0</v>
      </c>
      <c r="AC28" s="197">
        <v>0</v>
      </c>
      <c r="AD28" s="164">
        <v>6</v>
      </c>
    </row>
    <row r="29" spans="2:30" s="18" customFormat="1" ht="20" customHeight="1" x14ac:dyDescent="0.2">
      <c r="B29" s="146" t="s">
        <v>203</v>
      </c>
      <c r="C29" s="157">
        <v>0</v>
      </c>
      <c r="D29" s="149">
        <v>0</v>
      </c>
      <c r="E29" s="157">
        <v>0</v>
      </c>
      <c r="F29" s="149">
        <v>0</v>
      </c>
      <c r="G29" s="157">
        <v>0</v>
      </c>
      <c r="H29" s="149">
        <v>0</v>
      </c>
      <c r="I29" s="157">
        <v>2</v>
      </c>
      <c r="J29" s="149">
        <v>6.4516129032258061</v>
      </c>
      <c r="K29" s="157">
        <v>0</v>
      </c>
      <c r="L29" s="149">
        <v>0</v>
      </c>
      <c r="M29" s="157">
        <v>0</v>
      </c>
      <c r="N29" s="149">
        <v>0</v>
      </c>
      <c r="O29" s="157">
        <v>2</v>
      </c>
      <c r="Q29" s="147" t="s">
        <v>260</v>
      </c>
      <c r="R29" s="164">
        <v>0</v>
      </c>
      <c r="S29" s="82">
        <v>0</v>
      </c>
      <c r="T29" s="164">
        <v>8</v>
      </c>
      <c r="U29" s="82">
        <v>29.629629629629626</v>
      </c>
      <c r="V29" s="164">
        <v>21</v>
      </c>
      <c r="W29" s="82">
        <v>28.767123287671232</v>
      </c>
      <c r="X29" s="164">
        <v>0</v>
      </c>
      <c r="Y29" s="82">
        <v>0</v>
      </c>
      <c r="Z29" s="164">
        <v>0</v>
      </c>
      <c r="AA29" s="82">
        <v>0</v>
      </c>
      <c r="AB29" s="164">
        <v>0</v>
      </c>
      <c r="AC29" s="197">
        <v>0</v>
      </c>
      <c r="AD29" s="164">
        <v>29</v>
      </c>
    </row>
    <row r="30" spans="2:30" s="18" customFormat="1" ht="20" customHeight="1" x14ac:dyDescent="0.2">
      <c r="B30" s="147" t="s">
        <v>260</v>
      </c>
      <c r="C30" s="159">
        <v>0</v>
      </c>
      <c r="D30" s="82">
        <v>0</v>
      </c>
      <c r="E30" s="159">
        <v>0</v>
      </c>
      <c r="F30" s="82">
        <v>0</v>
      </c>
      <c r="G30" s="159">
        <v>0</v>
      </c>
      <c r="H30" s="82">
        <v>0</v>
      </c>
      <c r="I30" s="159">
        <v>1</v>
      </c>
      <c r="J30" s="82">
        <v>3.225806451612903</v>
      </c>
      <c r="K30" s="159">
        <v>0</v>
      </c>
      <c r="L30" s="82">
        <v>0</v>
      </c>
      <c r="M30" s="159">
        <v>0</v>
      </c>
      <c r="N30" s="82">
        <v>0</v>
      </c>
      <c r="O30" s="159">
        <v>1</v>
      </c>
      <c r="Q30" s="147" t="s">
        <v>253</v>
      </c>
      <c r="R30" s="164">
        <v>0</v>
      </c>
      <c r="S30" s="82">
        <v>0</v>
      </c>
      <c r="T30" s="164">
        <v>0</v>
      </c>
      <c r="U30" s="82">
        <v>0</v>
      </c>
      <c r="V30" s="164">
        <v>4</v>
      </c>
      <c r="W30" s="82">
        <v>5.4794520547945202</v>
      </c>
      <c r="X30" s="164">
        <v>0</v>
      </c>
      <c r="Y30" s="82">
        <v>0</v>
      </c>
      <c r="Z30" s="164">
        <v>0</v>
      </c>
      <c r="AA30" s="82">
        <v>0</v>
      </c>
      <c r="AB30" s="164">
        <v>0</v>
      </c>
      <c r="AC30" s="197">
        <v>0</v>
      </c>
      <c r="AD30" s="164">
        <v>4</v>
      </c>
    </row>
    <row r="31" spans="2:30" s="18" customFormat="1" ht="20" customHeight="1" x14ac:dyDescent="0.2">
      <c r="B31" s="146" t="s">
        <v>204</v>
      </c>
      <c r="C31" s="157">
        <v>0</v>
      </c>
      <c r="D31" s="149">
        <v>0</v>
      </c>
      <c r="E31" s="157">
        <v>0</v>
      </c>
      <c r="F31" s="149">
        <v>0</v>
      </c>
      <c r="G31" s="157">
        <v>0</v>
      </c>
      <c r="H31" s="149">
        <v>0</v>
      </c>
      <c r="I31" s="157">
        <v>0</v>
      </c>
      <c r="J31" s="149">
        <v>0</v>
      </c>
      <c r="K31" s="157">
        <v>0</v>
      </c>
      <c r="L31" s="149">
        <v>0</v>
      </c>
      <c r="M31" s="157">
        <v>0</v>
      </c>
      <c r="N31" s="149">
        <v>0</v>
      </c>
      <c r="O31" s="157">
        <v>0</v>
      </c>
      <c r="Q31" s="45" t="s">
        <v>199</v>
      </c>
      <c r="R31" s="164">
        <v>0</v>
      </c>
      <c r="S31" s="82">
        <v>0</v>
      </c>
      <c r="T31" s="164">
        <v>1</v>
      </c>
      <c r="U31" s="82">
        <v>3.7037037037037033</v>
      </c>
      <c r="V31" s="164">
        <v>14</v>
      </c>
      <c r="W31" s="82">
        <v>19.17808219178082</v>
      </c>
      <c r="X31" s="164">
        <v>0</v>
      </c>
      <c r="Y31" s="82">
        <v>0</v>
      </c>
      <c r="Z31" s="164">
        <v>0</v>
      </c>
      <c r="AA31" s="82">
        <v>0</v>
      </c>
      <c r="AB31" s="164">
        <v>0</v>
      </c>
      <c r="AC31" s="197">
        <v>0</v>
      </c>
      <c r="AD31" s="164">
        <v>15</v>
      </c>
    </row>
    <row r="32" spans="2:30" s="18" customFormat="1" ht="20" customHeight="1" x14ac:dyDescent="0.2">
      <c r="B32" s="147" t="s">
        <v>260</v>
      </c>
      <c r="C32" s="159">
        <v>0</v>
      </c>
      <c r="D32" s="82">
        <v>0</v>
      </c>
      <c r="E32" s="159">
        <v>0</v>
      </c>
      <c r="F32" s="82">
        <v>0</v>
      </c>
      <c r="G32" s="159">
        <v>0</v>
      </c>
      <c r="H32" s="82">
        <v>0</v>
      </c>
      <c r="I32" s="159">
        <v>1</v>
      </c>
      <c r="J32" s="82">
        <v>3.225806451612903</v>
      </c>
      <c r="K32" s="159">
        <v>0</v>
      </c>
      <c r="L32" s="82">
        <v>0</v>
      </c>
      <c r="M32" s="159">
        <v>0</v>
      </c>
      <c r="N32" s="82">
        <v>0</v>
      </c>
      <c r="O32" s="159">
        <v>1</v>
      </c>
      <c r="Q32" s="156" t="s">
        <v>202</v>
      </c>
      <c r="R32" s="163">
        <v>1</v>
      </c>
      <c r="S32" s="149">
        <v>12.5</v>
      </c>
      <c r="T32" s="163">
        <v>7</v>
      </c>
      <c r="U32" s="149">
        <v>25.925925925925924</v>
      </c>
      <c r="V32" s="163">
        <v>0</v>
      </c>
      <c r="W32" s="149">
        <v>0</v>
      </c>
      <c r="X32" s="163">
        <v>0</v>
      </c>
      <c r="Y32" s="149">
        <v>0</v>
      </c>
      <c r="Z32" s="163">
        <v>0</v>
      </c>
      <c r="AA32" s="149">
        <v>0</v>
      </c>
      <c r="AB32" s="163">
        <v>0</v>
      </c>
      <c r="AC32" s="196">
        <v>0</v>
      </c>
      <c r="AD32" s="163">
        <v>8</v>
      </c>
    </row>
    <row r="33" spans="2:30" s="18" customFormat="1" ht="20" customHeight="1" x14ac:dyDescent="0.2">
      <c r="B33" s="146" t="s">
        <v>206</v>
      </c>
      <c r="C33" s="157">
        <v>0</v>
      </c>
      <c r="D33" s="149">
        <v>0</v>
      </c>
      <c r="E33" s="157">
        <v>4</v>
      </c>
      <c r="F33" s="149">
        <v>6.1538461538461542</v>
      </c>
      <c r="G33" s="157">
        <v>0</v>
      </c>
      <c r="H33" s="149">
        <v>0</v>
      </c>
      <c r="I33" s="157">
        <v>0</v>
      </c>
      <c r="J33" s="149">
        <v>0</v>
      </c>
      <c r="K33" s="157">
        <v>0</v>
      </c>
      <c r="L33" s="149">
        <v>0</v>
      </c>
      <c r="M33" s="157">
        <v>0</v>
      </c>
      <c r="N33" s="149">
        <v>0</v>
      </c>
      <c r="O33" s="157">
        <v>4</v>
      </c>
      <c r="Q33" s="45" t="s">
        <v>198</v>
      </c>
      <c r="R33" s="164">
        <v>0</v>
      </c>
      <c r="S33" s="82">
        <v>0</v>
      </c>
      <c r="T33" s="164">
        <v>3</v>
      </c>
      <c r="U33" s="82">
        <v>11.111111111111111</v>
      </c>
      <c r="V33" s="164">
        <v>0</v>
      </c>
      <c r="W33" s="82">
        <v>0</v>
      </c>
      <c r="X33" s="164">
        <v>0</v>
      </c>
      <c r="Y33" s="82">
        <v>0</v>
      </c>
      <c r="Z33" s="164">
        <v>0</v>
      </c>
      <c r="AA33" s="82">
        <v>0</v>
      </c>
      <c r="AB33" s="164">
        <v>0</v>
      </c>
      <c r="AC33" s="197">
        <v>0</v>
      </c>
      <c r="AD33" s="164">
        <v>3</v>
      </c>
    </row>
    <row r="34" spans="2:30" s="18" customFormat="1" ht="20" customHeight="1" x14ac:dyDescent="0.2">
      <c r="B34" s="147" t="s">
        <v>198</v>
      </c>
      <c r="C34" s="159">
        <v>0</v>
      </c>
      <c r="D34" s="82">
        <v>0</v>
      </c>
      <c r="E34" s="159">
        <v>2</v>
      </c>
      <c r="F34" s="82">
        <v>3.0769230769230771</v>
      </c>
      <c r="G34" s="159">
        <v>0</v>
      </c>
      <c r="H34" s="82">
        <v>0</v>
      </c>
      <c r="I34" s="159">
        <v>0</v>
      </c>
      <c r="J34" s="82">
        <v>0</v>
      </c>
      <c r="K34" s="159">
        <v>0</v>
      </c>
      <c r="L34" s="82">
        <v>0</v>
      </c>
      <c r="M34" s="159">
        <v>0</v>
      </c>
      <c r="N34" s="82">
        <v>0</v>
      </c>
      <c r="O34" s="159">
        <v>2</v>
      </c>
      <c r="Q34" s="147" t="s">
        <v>260</v>
      </c>
      <c r="R34" s="164">
        <v>1</v>
      </c>
      <c r="S34" s="82">
        <v>12.5</v>
      </c>
      <c r="T34" s="164">
        <v>2</v>
      </c>
      <c r="U34" s="82">
        <v>7.4074074074074066</v>
      </c>
      <c r="V34" s="164">
        <v>0</v>
      </c>
      <c r="W34" s="82">
        <v>0</v>
      </c>
      <c r="X34" s="164">
        <v>0</v>
      </c>
      <c r="Y34" s="82">
        <v>0</v>
      </c>
      <c r="Z34" s="164">
        <v>0</v>
      </c>
      <c r="AA34" s="82">
        <v>0</v>
      </c>
      <c r="AB34" s="164">
        <v>0</v>
      </c>
      <c r="AC34" s="197">
        <v>0</v>
      </c>
      <c r="AD34" s="164">
        <v>3</v>
      </c>
    </row>
    <row r="35" spans="2:30" s="18" customFormat="1" ht="20" customHeight="1" x14ac:dyDescent="0.2">
      <c r="B35" s="147" t="s">
        <v>260</v>
      </c>
      <c r="C35" s="159">
        <v>0</v>
      </c>
      <c r="D35" s="82">
        <v>0</v>
      </c>
      <c r="E35" s="159">
        <v>1</v>
      </c>
      <c r="F35" s="82">
        <v>1.5384615384615385</v>
      </c>
      <c r="G35" s="159">
        <v>0</v>
      </c>
      <c r="H35" s="82">
        <v>0</v>
      </c>
      <c r="I35" s="159">
        <v>0</v>
      </c>
      <c r="J35" s="82">
        <v>0</v>
      </c>
      <c r="K35" s="159">
        <v>0</v>
      </c>
      <c r="L35" s="82">
        <v>0</v>
      </c>
      <c r="M35" s="159">
        <v>0</v>
      </c>
      <c r="N35" s="82">
        <v>0</v>
      </c>
      <c r="O35" s="159">
        <v>1</v>
      </c>
      <c r="Q35" s="45" t="s">
        <v>199</v>
      </c>
      <c r="R35" s="164">
        <v>0</v>
      </c>
      <c r="S35" s="82">
        <v>0</v>
      </c>
      <c r="T35" s="164">
        <v>2</v>
      </c>
      <c r="U35" s="82">
        <v>7.4074074074074066</v>
      </c>
      <c r="V35" s="164">
        <v>0</v>
      </c>
      <c r="W35" s="82">
        <v>0</v>
      </c>
      <c r="X35" s="164">
        <v>0</v>
      </c>
      <c r="Y35" s="82">
        <v>0</v>
      </c>
      <c r="Z35" s="164">
        <v>0</v>
      </c>
      <c r="AA35" s="82">
        <v>0</v>
      </c>
      <c r="AB35" s="164">
        <v>0</v>
      </c>
      <c r="AC35" s="197">
        <v>0</v>
      </c>
      <c r="AD35" s="164">
        <v>2</v>
      </c>
    </row>
    <row r="36" spans="2:30" s="18" customFormat="1" ht="20" customHeight="1" x14ac:dyDescent="0.2">
      <c r="B36" s="147" t="s">
        <v>199</v>
      </c>
      <c r="C36" s="159">
        <v>0</v>
      </c>
      <c r="D36" s="82">
        <v>0</v>
      </c>
      <c r="E36" s="159">
        <v>1</v>
      </c>
      <c r="F36" s="82">
        <v>1.5384615384615385</v>
      </c>
      <c r="G36" s="159">
        <v>0</v>
      </c>
      <c r="H36" s="82">
        <v>0</v>
      </c>
      <c r="I36" s="159">
        <v>0</v>
      </c>
      <c r="J36" s="82">
        <v>0</v>
      </c>
      <c r="K36" s="159">
        <v>0</v>
      </c>
      <c r="L36" s="82">
        <v>0</v>
      </c>
      <c r="M36" s="159">
        <v>0</v>
      </c>
      <c r="N36" s="82">
        <v>0</v>
      </c>
      <c r="O36" s="159">
        <v>1</v>
      </c>
      <c r="Q36" s="120" t="s">
        <v>3</v>
      </c>
      <c r="R36" s="165">
        <v>8</v>
      </c>
      <c r="S36" s="141">
        <v>100</v>
      </c>
      <c r="T36" s="165">
        <v>27</v>
      </c>
      <c r="U36" s="83">
        <v>99.999999999999986</v>
      </c>
      <c r="V36" s="165">
        <v>73</v>
      </c>
      <c r="W36" s="175">
        <v>100</v>
      </c>
      <c r="X36" s="165">
        <v>25</v>
      </c>
      <c r="Y36" s="175">
        <v>100</v>
      </c>
      <c r="Z36" s="165">
        <v>10</v>
      </c>
      <c r="AA36" s="175">
        <v>100</v>
      </c>
      <c r="AB36" s="165">
        <v>1</v>
      </c>
      <c r="AC36" s="198">
        <v>100</v>
      </c>
      <c r="AD36" s="165">
        <v>144</v>
      </c>
    </row>
    <row r="37" spans="2:30" ht="20" customHeight="1" x14ac:dyDescent="0.2">
      <c r="B37" s="146" t="s">
        <v>202</v>
      </c>
      <c r="C37" s="157">
        <v>12</v>
      </c>
      <c r="D37" s="149">
        <v>7.8431372549019605</v>
      </c>
      <c r="E37" s="157">
        <v>15</v>
      </c>
      <c r="F37" s="149">
        <v>23.076923076923077</v>
      </c>
      <c r="G37" s="157">
        <v>0</v>
      </c>
      <c r="H37" s="149">
        <v>0</v>
      </c>
      <c r="I37" s="157">
        <v>0</v>
      </c>
      <c r="J37" s="149">
        <v>0</v>
      </c>
      <c r="K37" s="157">
        <v>0</v>
      </c>
      <c r="L37" s="149">
        <v>0</v>
      </c>
      <c r="M37" s="157">
        <v>0</v>
      </c>
      <c r="N37" s="149">
        <v>0</v>
      </c>
      <c r="O37" s="157">
        <v>27</v>
      </c>
    </row>
    <row r="38" spans="2:30" ht="20" customHeight="1" x14ac:dyDescent="0.2">
      <c r="B38" s="147" t="s">
        <v>198</v>
      </c>
      <c r="C38" s="159">
        <v>1</v>
      </c>
      <c r="D38" s="82">
        <v>0.65359477124183007</v>
      </c>
      <c r="E38" s="159">
        <v>1</v>
      </c>
      <c r="F38" s="82">
        <v>1.5384615384615385</v>
      </c>
      <c r="G38" s="159">
        <v>0</v>
      </c>
      <c r="H38" s="82">
        <v>0</v>
      </c>
      <c r="I38" s="159">
        <v>0</v>
      </c>
      <c r="J38" s="82">
        <v>0</v>
      </c>
      <c r="K38" s="159">
        <v>0</v>
      </c>
      <c r="L38" s="82">
        <v>0</v>
      </c>
      <c r="M38" s="159">
        <v>0</v>
      </c>
      <c r="N38" s="82">
        <v>0</v>
      </c>
      <c r="O38" s="159">
        <v>2</v>
      </c>
    </row>
    <row r="39" spans="2:30" ht="20" customHeight="1" x14ac:dyDescent="0.2">
      <c r="B39" s="147" t="s">
        <v>260</v>
      </c>
      <c r="C39" s="159">
        <v>4</v>
      </c>
      <c r="D39" s="82">
        <v>2.6143790849673203</v>
      </c>
      <c r="E39" s="159">
        <v>11</v>
      </c>
      <c r="F39" s="82">
        <v>16.923076923076923</v>
      </c>
      <c r="G39" s="159">
        <v>0</v>
      </c>
      <c r="H39" s="82">
        <v>0</v>
      </c>
      <c r="I39" s="159">
        <v>0</v>
      </c>
      <c r="J39" s="82">
        <v>0</v>
      </c>
      <c r="K39" s="159">
        <v>0</v>
      </c>
      <c r="L39" s="82">
        <v>0</v>
      </c>
      <c r="M39" s="159">
        <v>0</v>
      </c>
      <c r="N39" s="82">
        <v>0</v>
      </c>
      <c r="O39" s="159">
        <v>15</v>
      </c>
    </row>
    <row r="40" spans="2:30" ht="20" customHeight="1" x14ac:dyDescent="0.2">
      <c r="B40" s="147" t="s">
        <v>253</v>
      </c>
      <c r="C40" s="159">
        <v>1</v>
      </c>
      <c r="D40" s="82">
        <v>0.65359477124183007</v>
      </c>
      <c r="E40" s="159">
        <v>1</v>
      </c>
      <c r="F40" s="82">
        <v>1.5384615384615385</v>
      </c>
      <c r="G40" s="159">
        <v>0</v>
      </c>
      <c r="H40" s="82">
        <v>0</v>
      </c>
      <c r="I40" s="159">
        <v>0</v>
      </c>
      <c r="J40" s="82">
        <v>0</v>
      </c>
      <c r="K40" s="159">
        <v>0</v>
      </c>
      <c r="L40" s="82">
        <v>0</v>
      </c>
      <c r="M40" s="159">
        <v>0</v>
      </c>
      <c r="N40" s="82">
        <v>0</v>
      </c>
      <c r="O40" s="159">
        <v>2</v>
      </c>
    </row>
    <row r="41" spans="2:30" ht="20" customHeight="1" x14ac:dyDescent="0.2">
      <c r="B41" s="147" t="s">
        <v>199</v>
      </c>
      <c r="C41" s="159">
        <v>6</v>
      </c>
      <c r="D41" s="82">
        <v>3.9215686274509802</v>
      </c>
      <c r="E41" s="159">
        <v>2</v>
      </c>
      <c r="F41" s="82">
        <v>3.0769230769230771</v>
      </c>
      <c r="G41" s="159">
        <v>0</v>
      </c>
      <c r="H41" s="82">
        <v>0</v>
      </c>
      <c r="I41" s="159">
        <v>0</v>
      </c>
      <c r="J41" s="82">
        <v>0</v>
      </c>
      <c r="K41" s="159">
        <v>0</v>
      </c>
      <c r="L41" s="82">
        <v>0</v>
      </c>
      <c r="M41" s="159">
        <v>0</v>
      </c>
      <c r="N41" s="82">
        <v>0</v>
      </c>
      <c r="O41" s="159">
        <v>8</v>
      </c>
    </row>
    <row r="42" spans="2:30" ht="20" customHeight="1" x14ac:dyDescent="0.2">
      <c r="B42" s="114" t="s">
        <v>3</v>
      </c>
      <c r="C42" s="166">
        <v>153</v>
      </c>
      <c r="D42" s="83">
        <v>100</v>
      </c>
      <c r="E42" s="166">
        <v>65</v>
      </c>
      <c r="F42" s="83">
        <v>100.00000000000001</v>
      </c>
      <c r="G42" s="166">
        <v>32</v>
      </c>
      <c r="H42" s="83">
        <v>100</v>
      </c>
      <c r="I42" s="166">
        <v>31</v>
      </c>
      <c r="J42" s="83">
        <v>100</v>
      </c>
      <c r="K42" s="166">
        <v>14</v>
      </c>
      <c r="L42" s="83">
        <v>100</v>
      </c>
      <c r="M42" s="166">
        <v>1</v>
      </c>
      <c r="N42" s="83">
        <v>100</v>
      </c>
      <c r="O42" s="161">
        <v>296</v>
      </c>
    </row>
    <row r="43" spans="2:30" ht="25" customHeight="1" x14ac:dyDescent="0.2">
      <c r="B43" s="244" t="s">
        <v>37</v>
      </c>
      <c r="C43" s="244"/>
      <c r="D43" s="244"/>
      <c r="E43" s="244"/>
      <c r="F43" s="244"/>
      <c r="G43" s="244"/>
      <c r="H43" s="244"/>
    </row>
    <row r="44" spans="2:30" x14ac:dyDescent="0.2"/>
    <row r="226" spans="2:2" hidden="1" x14ac:dyDescent="0.2">
      <c r="B226" s="20"/>
    </row>
  </sheetData>
  <sheetProtection algorithmName="SHA-512" hashValue="uBEvmLKR95ZzhV0G3cBPYeaXN/G6dwR5dkZ62XcYE3PFqgJOfu+lIWAO1LezcI4nsw2cN0AzOt+Fm/mmnJzdvA==" saltValue="jcnltB3PJcNintnNo9fCeg==" spinCount="100000" sheet="1" objects="1" scenarios="1"/>
  <mergeCells count="18">
    <mergeCell ref="B3:O3"/>
    <mergeCell ref="O5:O6"/>
    <mergeCell ref="Q5:Q6"/>
    <mergeCell ref="B4:O4"/>
    <mergeCell ref="Q4:AD4"/>
    <mergeCell ref="B43:H43"/>
    <mergeCell ref="A1:XFD1"/>
    <mergeCell ref="G5:L5"/>
    <mergeCell ref="V5:AA5"/>
    <mergeCell ref="C5:D5"/>
    <mergeCell ref="E5:F5"/>
    <mergeCell ref="M5:N5"/>
    <mergeCell ref="R5:S5"/>
    <mergeCell ref="T5:U5"/>
    <mergeCell ref="AD5:AD6"/>
    <mergeCell ref="Q3:AD3"/>
    <mergeCell ref="AB5:AC5"/>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P12"/>
  <sheetViews>
    <sheetView showGridLines="0" zoomScale="141" zoomScaleNormal="141" workbookViewId="0">
      <selection activeCell="A11" sqref="A11"/>
    </sheetView>
  </sheetViews>
  <sheetFormatPr baseColWidth="10" defaultColWidth="0" defaultRowHeight="15" zeroHeight="1" x14ac:dyDescent="0.2"/>
  <cols>
    <col min="1" max="2" width="5.83203125" customWidth="1"/>
    <col min="3" max="3" width="120.83203125" style="28" customWidth="1"/>
    <col min="4" max="4" width="35.83203125" customWidth="1"/>
    <col min="5" max="5" width="5.83203125" customWidth="1"/>
    <col min="6" max="6" width="40.83203125" customWidth="1"/>
    <col min="7" max="8" width="20.83203125" customWidth="1"/>
    <col min="9" max="9" width="5.83203125" customWidth="1"/>
    <col min="10" max="10" width="20.83203125" customWidth="1"/>
    <col min="11" max="11" width="5.83203125" customWidth="1"/>
    <col min="12" max="14" width="10.83203125" customWidth="1"/>
    <col min="15" max="15" width="20.83203125" customWidth="1"/>
    <col min="16" max="16384" width="10.83203125" hidden="1"/>
  </cols>
  <sheetData>
    <row r="1" spans="1:16" ht="100" customHeight="1" x14ac:dyDescent="0.35">
      <c r="A1" s="95"/>
      <c r="B1" s="95"/>
      <c r="C1" s="94" t="s">
        <v>43</v>
      </c>
      <c r="D1" s="96"/>
    </row>
    <row r="2" spans="1:16" ht="19.75" customHeight="1" x14ac:dyDescent="0.2">
      <c r="C2"/>
      <c r="D2" s="24"/>
    </row>
    <row r="3" spans="1:16" s="29" customFormat="1" ht="20" x14ac:dyDescent="0.2">
      <c r="A3" s="122"/>
      <c r="B3" s="199" t="s">
        <v>70</v>
      </c>
      <c r="C3" s="111" t="s">
        <v>245</v>
      </c>
      <c r="D3" s="123" t="s">
        <v>47</v>
      </c>
      <c r="K3" s="200"/>
      <c r="L3" s="200"/>
      <c r="M3" s="200"/>
      <c r="N3" s="200"/>
      <c r="O3" s="200"/>
      <c r="P3" s="200"/>
    </row>
    <row r="4" spans="1:16" s="29" customFormat="1" ht="71" customHeight="1" x14ac:dyDescent="0.2">
      <c r="A4" s="122"/>
      <c r="B4" s="199" t="s">
        <v>70</v>
      </c>
      <c r="C4" s="111" t="s">
        <v>246</v>
      </c>
      <c r="D4" s="123"/>
      <c r="G4" s="200"/>
      <c r="H4" s="200"/>
    </row>
    <row r="5" spans="1:16" s="29" customFormat="1" ht="50" customHeight="1" x14ac:dyDescent="0.2">
      <c r="A5" s="122"/>
      <c r="B5" s="199" t="s">
        <v>70</v>
      </c>
      <c r="C5" s="111" t="s">
        <v>71</v>
      </c>
      <c r="D5" s="123"/>
    </row>
    <row r="6" spans="1:16" s="29" customFormat="1" ht="30" customHeight="1" x14ac:dyDescent="0.2">
      <c r="A6" s="122"/>
      <c r="B6" s="199" t="s">
        <v>70</v>
      </c>
      <c r="C6" s="111" t="s">
        <v>72</v>
      </c>
      <c r="D6" s="122"/>
    </row>
    <row r="7" spans="1:16" s="29" customFormat="1" ht="50" customHeight="1" x14ac:dyDescent="0.2">
      <c r="A7" s="122"/>
      <c r="B7" s="199" t="s">
        <v>70</v>
      </c>
      <c r="C7" s="111" t="s">
        <v>247</v>
      </c>
      <c r="D7" s="122"/>
    </row>
    <row r="8" spans="1:16" s="29" customFormat="1" ht="50" customHeight="1" x14ac:dyDescent="0.2">
      <c r="A8" s="122"/>
      <c r="B8" s="199" t="s">
        <v>70</v>
      </c>
      <c r="C8" s="111" t="s">
        <v>248</v>
      </c>
      <c r="D8" s="122"/>
    </row>
    <row r="9" spans="1:16" s="29" customFormat="1" ht="33" customHeight="1" x14ac:dyDescent="0.2">
      <c r="A9" s="122"/>
      <c r="B9" s="199" t="s">
        <v>70</v>
      </c>
      <c r="C9" s="111" t="s">
        <v>249</v>
      </c>
      <c r="D9" s="122"/>
    </row>
    <row r="10" spans="1:16" s="29" customFormat="1" ht="50" customHeight="1" x14ac:dyDescent="0.2">
      <c r="A10" s="122"/>
      <c r="B10" s="199" t="s">
        <v>70</v>
      </c>
      <c r="C10" s="111" t="s">
        <v>250</v>
      </c>
      <c r="D10" s="122"/>
    </row>
    <row r="11" spans="1:16" s="29" customFormat="1" ht="53" customHeight="1" x14ac:dyDescent="0.2">
      <c r="A11" s="122"/>
      <c r="B11" s="199" t="s">
        <v>70</v>
      </c>
      <c r="C11" s="111" t="s">
        <v>251</v>
      </c>
      <c r="D11" s="122"/>
    </row>
    <row r="12" spans="1:16" ht="14.25" hidden="1" customHeight="1" x14ac:dyDescent="0.2"/>
  </sheetData>
  <sheetProtection algorithmName="SHA-512" hashValue="GD10C9vpCCGxu1Lvlj7skIHudqypJVrYA2t1d/eKxasjG8nHlVkOQszt/zWggOfHvNICEXmrI/meDGd5CwG+NA==" saltValue="M1hrzqlN64MbDZljBFHi6g==" spinCount="100000" sheet="1" objects="1" scenarios="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5"/>
  <dimension ref="A1:O1048562"/>
  <sheetViews>
    <sheetView showGridLines="0" zoomScale="141" zoomScaleNormal="141" workbookViewId="0">
      <selection activeCell="A18" sqref="A18"/>
    </sheetView>
  </sheetViews>
  <sheetFormatPr baseColWidth="10" defaultColWidth="0" defaultRowHeight="15" customHeight="1" zeroHeight="1" x14ac:dyDescent="0.2"/>
  <cols>
    <col min="1" max="1" width="5.83203125" style="34" customWidth="1"/>
    <col min="2" max="2" width="40.83203125" style="34" customWidth="1"/>
    <col min="3" max="3" width="70.6640625" style="34" customWidth="1"/>
    <col min="4" max="4" width="20.83203125" style="34" customWidth="1"/>
    <col min="5" max="5" width="5.83203125" style="34" customWidth="1"/>
    <col min="6" max="6" width="40.83203125" style="34" customWidth="1"/>
    <col min="7" max="8" width="20.83203125" style="34" customWidth="1"/>
    <col min="9" max="9" width="5.83203125" style="34" customWidth="1"/>
    <col min="10" max="10" width="20.83203125" style="34" customWidth="1"/>
    <col min="11" max="11" width="5.83203125" style="34" customWidth="1"/>
    <col min="12" max="14" width="10.83203125" style="34" customWidth="1"/>
    <col min="15" max="15" width="20.83203125" style="34" customWidth="1"/>
    <col min="16" max="16384" width="10.83203125" style="34" hidden="1"/>
  </cols>
  <sheetData>
    <row r="1" spans="1:4" ht="101" customHeight="1" x14ac:dyDescent="0.2">
      <c r="A1" s="97"/>
      <c r="B1" s="94" t="s">
        <v>49</v>
      </c>
      <c r="C1" s="98"/>
    </row>
    <row r="2" spans="1:4" ht="22" customHeight="1" x14ac:dyDescent="0.2">
      <c r="C2" s="31"/>
    </row>
    <row r="3" spans="1:4" ht="22" customHeight="1" x14ac:dyDescent="0.2">
      <c r="B3" s="36"/>
      <c r="C3" s="32" t="s">
        <v>47</v>
      </c>
      <c r="D3" s="32"/>
    </row>
    <row r="4" spans="1:4" ht="22" customHeight="1" x14ac:dyDescent="0.2">
      <c r="B4" s="30"/>
      <c r="C4" s="33"/>
    </row>
    <row r="5" spans="1:4" ht="22" customHeight="1" x14ac:dyDescent="0.2">
      <c r="B5" s="26"/>
      <c r="C5" s="33" t="s">
        <v>252</v>
      </c>
    </row>
    <row r="6" spans="1:4" ht="22" customHeight="1" x14ac:dyDescent="0.2">
      <c r="B6" s="36"/>
    </row>
    <row r="7" spans="1:4" ht="22" customHeight="1" x14ac:dyDescent="0.2">
      <c r="B7" s="30"/>
    </row>
    <row r="8" spans="1:4" ht="22" customHeight="1" x14ac:dyDescent="0.2">
      <c r="B8" s="30"/>
    </row>
    <row r="9" spans="1:4" ht="22" customHeight="1" x14ac:dyDescent="0.2">
      <c r="B9" s="26"/>
    </row>
    <row r="10" spans="1:4" ht="22" customHeight="1" x14ac:dyDescent="0.2">
      <c r="B10" s="36"/>
    </row>
    <row r="11" spans="1:4" ht="22" customHeight="1" x14ac:dyDescent="0.2">
      <c r="B11" s="30"/>
    </row>
    <row r="12" spans="1:4" ht="22" customHeight="1" x14ac:dyDescent="0.2">
      <c r="B12" s="26"/>
    </row>
    <row r="13" spans="1:4" ht="22" customHeight="1" x14ac:dyDescent="0.2">
      <c r="B13" s="36"/>
    </row>
    <row r="14" spans="1:4" ht="22" customHeight="1" x14ac:dyDescent="0.2">
      <c r="B14" s="30"/>
    </row>
    <row r="15" spans="1:4" ht="22" customHeight="1" x14ac:dyDescent="0.2">
      <c r="B15" s="30"/>
    </row>
    <row r="16" spans="1:4" ht="22" customHeight="1" x14ac:dyDescent="0.2">
      <c r="B16" s="30"/>
    </row>
    <row r="17" spans="2:2" ht="235" customHeight="1" x14ac:dyDescent="0.2">
      <c r="B17" s="30"/>
    </row>
    <row r="18" spans="2:2" ht="240.75" customHeight="1" x14ac:dyDescent="0.2">
      <c r="B18" s="113"/>
    </row>
    <row r="19" spans="2:2" ht="260" hidden="1" x14ac:dyDescent="0.2">
      <c r="B19" s="113" t="s">
        <v>73</v>
      </c>
    </row>
    <row r="20" spans="2:2" hidden="1" x14ac:dyDescent="0.2">
      <c r="B20" s="35"/>
    </row>
    <row r="21" spans="2:2" hidden="1" x14ac:dyDescent="0.2">
      <c r="B21" s="35"/>
    </row>
    <row r="22" spans="2:2" hidden="1" x14ac:dyDescent="0.2">
      <c r="B22" s="35"/>
    </row>
    <row r="23" spans="2:2" hidden="1" x14ac:dyDescent="0.2">
      <c r="B23" s="35"/>
    </row>
    <row r="24" spans="2:2" hidden="1" x14ac:dyDescent="0.2">
      <c r="B24" s="35"/>
    </row>
    <row r="25" spans="2:2" hidden="1" x14ac:dyDescent="0.2">
      <c r="B25" s="35"/>
    </row>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1048545" spans="2:2" ht="15" hidden="1" customHeight="1" x14ac:dyDescent="0.2">
      <c r="B1048545" s="112"/>
    </row>
    <row r="1048559" spans="2:2" ht="16" hidden="1" customHeight="1" x14ac:dyDescent="0.2"/>
    <row r="1048560" spans="2:2" ht="340" customHeight="1" x14ac:dyDescent="0.2"/>
    <row r="1048561" ht="201" hidden="1" customHeight="1" x14ac:dyDescent="0.2"/>
    <row r="1048562" ht="1" hidden="1" customHeight="1" x14ac:dyDescent="0.2"/>
  </sheetData>
  <sheetProtection algorithmName="SHA-512" hashValue="4zVG2v7A/AKy41aPWeDPFAZw8r3xUY/JgU4A/aLvA5dAZ4Y6PB5Jd2f2BYmY5aLdbyTWLmejAXj5ep83SKZxng==" saltValue="+KWYO4qRBbZmO9Ms/3v0nA==" spinCount="100000" sheet="1" objects="1" scenarios="1"/>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8"/>
  <dimension ref="A1:AC29"/>
  <sheetViews>
    <sheetView showGridLines="0" zoomScale="141" zoomScaleNormal="141" workbookViewId="0">
      <selection activeCell="A9" sqref="A9"/>
    </sheetView>
  </sheetViews>
  <sheetFormatPr baseColWidth="10" defaultColWidth="0" defaultRowHeight="15" customHeight="1" zeroHeight="1" x14ac:dyDescent="0.2"/>
  <cols>
    <col min="1" max="1" width="4.6640625" style="2" customWidth="1"/>
    <col min="2" max="14" width="10.83203125" style="2" customWidth="1"/>
    <col min="15" max="15" width="5.83203125" style="2" customWidth="1"/>
    <col min="16" max="28" width="10.83203125" style="2" customWidth="1"/>
    <col min="29" max="29" width="5.83203125" style="2" customWidth="1"/>
    <col min="30" max="16384" width="2.6640625" style="2" hidden="1"/>
  </cols>
  <sheetData>
    <row r="1" spans="1:29" s="21" customFormat="1" ht="100" customHeight="1" x14ac:dyDescent="0.2">
      <c r="A1" s="99"/>
      <c r="B1" s="205" t="s">
        <v>94</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29" s="8" customFormat="1" ht="19.5" customHeight="1" x14ac:dyDescent="0.2">
      <c r="B2" s="40"/>
      <c r="D2" s="41"/>
      <c r="F2" s="42"/>
      <c r="G2" s="42"/>
      <c r="H2" s="42"/>
      <c r="I2" s="42"/>
      <c r="J2" s="42"/>
      <c r="K2" s="42"/>
      <c r="L2" s="42"/>
      <c r="M2" s="42"/>
      <c r="N2" s="42"/>
      <c r="O2" s="42"/>
      <c r="P2" s="42"/>
    </row>
    <row r="3" spans="1:29" s="8" customFormat="1" ht="20" customHeight="1" x14ac:dyDescent="0.2">
      <c r="B3" s="207" t="s">
        <v>220</v>
      </c>
      <c r="C3" s="208"/>
      <c r="D3" s="208"/>
      <c r="E3" s="209"/>
      <c r="F3" s="209"/>
      <c r="G3" s="209"/>
      <c r="H3" s="209"/>
      <c r="I3" s="209"/>
      <c r="J3" s="209"/>
      <c r="K3" s="209"/>
      <c r="L3" s="209"/>
      <c r="M3" s="209"/>
      <c r="N3" s="209"/>
      <c r="O3" s="43"/>
      <c r="P3" s="207" t="s">
        <v>222</v>
      </c>
      <c r="Q3" s="209"/>
      <c r="R3" s="209"/>
      <c r="S3" s="209"/>
      <c r="T3" s="209"/>
      <c r="U3" s="209"/>
      <c r="V3" s="209"/>
      <c r="W3" s="209"/>
      <c r="X3" s="209"/>
      <c r="Y3" s="209"/>
      <c r="Z3" s="209"/>
      <c r="AA3" s="209"/>
      <c r="AB3" s="209"/>
    </row>
    <row r="4" spans="1:29" s="8" customFormat="1" ht="20" customHeight="1" x14ac:dyDescent="0.2">
      <c r="B4" s="210" t="s">
        <v>106</v>
      </c>
      <c r="C4" s="211"/>
      <c r="D4" s="211"/>
      <c r="E4" s="211"/>
      <c r="F4" s="211"/>
      <c r="G4" s="211"/>
      <c r="H4" s="211"/>
      <c r="I4" s="211"/>
      <c r="J4" s="211"/>
      <c r="K4" s="211"/>
      <c r="L4" s="211"/>
      <c r="M4" s="211"/>
      <c r="N4" s="211"/>
      <c r="O4" s="43"/>
      <c r="P4" s="210" t="s">
        <v>106</v>
      </c>
      <c r="Q4" s="211"/>
      <c r="R4" s="211"/>
      <c r="S4" s="211"/>
      <c r="T4" s="211"/>
      <c r="U4" s="211"/>
      <c r="V4" s="211"/>
      <c r="W4" s="211"/>
      <c r="X4" s="211"/>
      <c r="Y4" s="211"/>
      <c r="Z4" s="211"/>
      <c r="AA4" s="211"/>
      <c r="AB4" s="211"/>
    </row>
    <row r="5" spans="1:29" s="8" customFormat="1" ht="40" customHeight="1" x14ac:dyDescent="0.2">
      <c r="B5" s="212"/>
      <c r="C5" s="216" t="s">
        <v>252</v>
      </c>
      <c r="D5" s="216"/>
      <c r="E5" s="216" t="s">
        <v>1</v>
      </c>
      <c r="F5" s="216"/>
      <c r="G5" s="216" t="s">
        <v>252</v>
      </c>
      <c r="H5" s="216"/>
      <c r="I5" s="216" t="s">
        <v>2</v>
      </c>
      <c r="J5" s="216"/>
      <c r="K5" s="216"/>
      <c r="L5" s="216"/>
      <c r="M5" s="212" t="s">
        <v>3</v>
      </c>
      <c r="N5" s="212" t="s">
        <v>6</v>
      </c>
      <c r="O5" s="44"/>
      <c r="P5" s="214"/>
      <c r="Q5" s="216" t="s">
        <v>0</v>
      </c>
      <c r="R5" s="216"/>
      <c r="S5" s="216" t="s">
        <v>1</v>
      </c>
      <c r="T5" s="216"/>
      <c r="U5" s="216" t="s">
        <v>221</v>
      </c>
      <c r="V5" s="216"/>
      <c r="W5" s="216" t="s">
        <v>2</v>
      </c>
      <c r="X5" s="216"/>
      <c r="Y5" s="216" t="s">
        <v>41</v>
      </c>
      <c r="Z5" s="216"/>
      <c r="AA5" s="212" t="s">
        <v>3</v>
      </c>
      <c r="AB5" s="212" t="s">
        <v>6</v>
      </c>
    </row>
    <row r="6" spans="1:29" s="8" customFormat="1" ht="20" customHeight="1" x14ac:dyDescent="0.2">
      <c r="B6" s="213"/>
      <c r="C6" s="100" t="s">
        <v>5</v>
      </c>
      <c r="D6" s="100" t="s">
        <v>6</v>
      </c>
      <c r="E6" s="100" t="s">
        <v>5</v>
      </c>
      <c r="F6" s="100" t="s">
        <v>6</v>
      </c>
      <c r="G6" s="100" t="s">
        <v>5</v>
      </c>
      <c r="H6" s="100" t="s">
        <v>6</v>
      </c>
      <c r="I6" s="100" t="s">
        <v>5</v>
      </c>
      <c r="J6" s="100" t="s">
        <v>6</v>
      </c>
      <c r="K6" s="100" t="s">
        <v>5</v>
      </c>
      <c r="L6" s="100" t="s">
        <v>6</v>
      </c>
      <c r="M6" s="213"/>
      <c r="N6" s="213"/>
      <c r="O6" s="44"/>
      <c r="P6" s="215"/>
      <c r="Q6" s="100" t="s">
        <v>5</v>
      </c>
      <c r="R6" s="100" t="s">
        <v>6</v>
      </c>
      <c r="S6" s="100" t="s">
        <v>5</v>
      </c>
      <c r="T6" s="100" t="s">
        <v>6</v>
      </c>
      <c r="U6" s="100" t="s">
        <v>5</v>
      </c>
      <c r="V6" s="100" t="s">
        <v>6</v>
      </c>
      <c r="W6" s="100" t="s">
        <v>5</v>
      </c>
      <c r="X6" s="100" t="s">
        <v>6</v>
      </c>
      <c r="Y6" s="100" t="s">
        <v>5</v>
      </c>
      <c r="Z6" s="100" t="s">
        <v>6</v>
      </c>
      <c r="AA6" s="213"/>
      <c r="AB6" s="213"/>
    </row>
    <row r="7" spans="1:29" s="8" customFormat="1" ht="20" customHeight="1" x14ac:dyDescent="0.2">
      <c r="B7" s="45"/>
      <c r="C7" s="132">
        <v>39661</v>
      </c>
      <c r="D7" s="133">
        <f>(C7/$M7)*100</f>
        <v>65.777165981159612</v>
      </c>
      <c r="E7" s="132">
        <v>752</v>
      </c>
      <c r="F7" s="133">
        <f>(E7/$M7)*100</f>
        <v>1.2471805758259256</v>
      </c>
      <c r="G7" s="132">
        <v>13252</v>
      </c>
      <c r="H7" s="133">
        <f>(G7/$M7)*100</f>
        <v>21.978240679315377</v>
      </c>
      <c r="I7" s="132">
        <v>6631</v>
      </c>
      <c r="J7" s="133">
        <f>(I7/$M7)*100</f>
        <v>10.997412763699083</v>
      </c>
      <c r="K7" s="132">
        <v>0</v>
      </c>
      <c r="L7" s="133">
        <f>(K7/$M7)*100</f>
        <v>0</v>
      </c>
      <c r="M7" s="134">
        <f>SUM(C7,E7,G7,I7,K7)</f>
        <v>60296</v>
      </c>
      <c r="N7" s="135">
        <f>D7+F7+H7+J7+L7</f>
        <v>100</v>
      </c>
      <c r="O7" s="72"/>
      <c r="P7" s="74"/>
      <c r="Q7" s="132">
        <v>0</v>
      </c>
      <c r="R7" s="133">
        <v>0</v>
      </c>
      <c r="S7" s="132">
        <v>0</v>
      </c>
      <c r="T7" s="133">
        <v>0</v>
      </c>
      <c r="U7" s="132">
        <v>4</v>
      </c>
      <c r="V7" s="133">
        <f>(U7/$AA7)*100</f>
        <v>3.2520325203252029E-2</v>
      </c>
      <c r="W7" s="132">
        <v>12296</v>
      </c>
      <c r="X7" s="133">
        <f>(W7/$AA7)*100</f>
        <v>99.967479674796749</v>
      </c>
      <c r="Y7" s="132">
        <v>0</v>
      </c>
      <c r="Z7" s="133">
        <f>(Y7/$AA7)*100</f>
        <v>0</v>
      </c>
      <c r="AA7" s="138">
        <f>SUM(Q7,S7,U7,W7,Y7)</f>
        <v>12300</v>
      </c>
      <c r="AB7" s="139">
        <f>R7+T7+V7+X7+Z7</f>
        <v>100</v>
      </c>
    </row>
    <row r="8" spans="1:29" s="8" customFormat="1" ht="20" customHeight="1" x14ac:dyDescent="0.2">
      <c r="B8" s="56" t="s">
        <v>3</v>
      </c>
      <c r="C8" s="136">
        <f>SUM(C7)</f>
        <v>39661</v>
      </c>
      <c r="D8" s="137">
        <f>SUM(D7)</f>
        <v>65.777165981159612</v>
      </c>
      <c r="E8" s="136">
        <f>SUM(E7)</f>
        <v>752</v>
      </c>
      <c r="F8" s="137">
        <f t="shared" ref="F8:L8" si="0">SUM(F7)</f>
        <v>1.2471805758259256</v>
      </c>
      <c r="G8" s="136">
        <f t="shared" si="0"/>
        <v>13252</v>
      </c>
      <c r="H8" s="137">
        <f t="shared" si="0"/>
        <v>21.978240679315377</v>
      </c>
      <c r="I8" s="136">
        <f t="shared" si="0"/>
        <v>6631</v>
      </c>
      <c r="J8" s="137">
        <f t="shared" si="0"/>
        <v>10.997412763699083</v>
      </c>
      <c r="K8" s="136">
        <f t="shared" si="0"/>
        <v>0</v>
      </c>
      <c r="L8" s="137">
        <f t="shared" si="0"/>
        <v>0</v>
      </c>
      <c r="M8" s="134">
        <f>SUM(C8,E8,G8,I8,K8)</f>
        <v>60296</v>
      </c>
      <c r="N8" s="135">
        <f>D8+F8+H8+J8+L8</f>
        <v>100</v>
      </c>
      <c r="O8" s="73"/>
      <c r="P8" s="56" t="s">
        <v>3</v>
      </c>
      <c r="Q8" s="136">
        <f>SUM(Q7)</f>
        <v>0</v>
      </c>
      <c r="R8" s="137">
        <f>SUM(R7)</f>
        <v>0</v>
      </c>
      <c r="S8" s="136">
        <f>SUM(S7)</f>
        <v>0</v>
      </c>
      <c r="T8" s="137">
        <f>SUM(T7)</f>
        <v>0</v>
      </c>
      <c r="U8" s="136">
        <f t="shared" ref="U8:Z8" si="1">SUM(U7)</f>
        <v>4</v>
      </c>
      <c r="V8" s="137">
        <f t="shared" si="1"/>
        <v>3.2520325203252029E-2</v>
      </c>
      <c r="W8" s="136">
        <f t="shared" si="1"/>
        <v>12296</v>
      </c>
      <c r="X8" s="137">
        <f t="shared" si="1"/>
        <v>99.967479674796749</v>
      </c>
      <c r="Y8" s="136">
        <f t="shared" si="1"/>
        <v>0</v>
      </c>
      <c r="Z8" s="137">
        <f t="shared" si="1"/>
        <v>0</v>
      </c>
      <c r="AA8" s="138">
        <f>SUM(Q8,S8,U8,W8,Y8)</f>
        <v>12300</v>
      </c>
      <c r="AB8" s="139">
        <f>R8+T8+V8+X8+Z8</f>
        <v>100</v>
      </c>
    </row>
    <row r="9" spans="1:29" s="14" customFormat="1" ht="25" customHeight="1" x14ac:dyDescent="0.2">
      <c r="A9" s="13"/>
      <c r="B9" s="206" t="s">
        <v>37</v>
      </c>
      <c r="C9" s="206"/>
      <c r="D9" s="206"/>
      <c r="E9" s="206"/>
      <c r="F9" s="206"/>
      <c r="G9" s="206"/>
      <c r="H9" s="206"/>
      <c r="I9" s="206"/>
      <c r="J9" s="206"/>
      <c r="K9" s="206"/>
      <c r="L9" s="206"/>
      <c r="M9" s="206"/>
      <c r="N9" s="206"/>
      <c r="O9" s="206"/>
      <c r="P9" s="206"/>
    </row>
    <row r="10" spans="1:29" ht="15" hidden="1" customHeight="1" x14ac:dyDescent="0.2">
      <c r="B10" s="8"/>
    </row>
    <row r="11" spans="1:29" ht="15" hidden="1" customHeight="1" x14ac:dyDescent="0.2">
      <c r="B11" s="8"/>
      <c r="I11" s="2" t="s">
        <v>44</v>
      </c>
    </row>
    <row r="13" spans="1:29" ht="15" hidden="1" customHeight="1" x14ac:dyDescent="0.2">
      <c r="B13" s="7"/>
      <c r="Q13" s="5"/>
    </row>
    <row r="29" ht="61.25" hidden="1" customHeight="1" x14ac:dyDescent="0.2"/>
  </sheetData>
  <sheetProtection algorithmName="SHA-512" hashValue="GVHTzwre9QeyOLLir1ve3TZ1q4vos3/uSYn+1c2cWUBPiC9WnfFKbV3T0zY1KujD/HJVNOnChgYzasONX1AGeA==" saltValue="pdNy3aeKMrcpr5S2ju6C0g==" spinCount="100000" sheet="1" objects="1" scenarios="1"/>
  <mergeCells count="22">
    <mergeCell ref="S5:T5"/>
    <mergeCell ref="E5:F5"/>
    <mergeCell ref="G5:H5"/>
    <mergeCell ref="I5:J5"/>
    <mergeCell ref="K5:L5"/>
    <mergeCell ref="Q5:R5"/>
    <mergeCell ref="B1:AC1"/>
    <mergeCell ref="B9:P9"/>
    <mergeCell ref="B3:N3"/>
    <mergeCell ref="B4:N4"/>
    <mergeCell ref="B5:B6"/>
    <mergeCell ref="P3:AB3"/>
    <mergeCell ref="P4:AB4"/>
    <mergeCell ref="P5:P6"/>
    <mergeCell ref="AA5:AA6"/>
    <mergeCell ref="AB5:AB6"/>
    <mergeCell ref="U5:V5"/>
    <mergeCell ref="M5:M6"/>
    <mergeCell ref="N5:N6"/>
    <mergeCell ref="W5:X5"/>
    <mergeCell ref="Y5:Z5"/>
    <mergeCell ref="C5:D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XFB22"/>
  <sheetViews>
    <sheetView showGridLines="0" zoomScale="141" zoomScaleNormal="141" workbookViewId="0">
      <selection activeCell="A8" sqref="A8"/>
    </sheetView>
  </sheetViews>
  <sheetFormatPr baseColWidth="10" defaultColWidth="0" defaultRowHeight="15" zeroHeight="1" x14ac:dyDescent="0.2"/>
  <cols>
    <col min="1" max="1" width="4.6640625" style="2" customWidth="1"/>
    <col min="2" max="2" width="20.83203125" style="2" customWidth="1"/>
    <col min="3" max="8" width="10.83203125" style="2" customWidth="1"/>
    <col min="9" max="9" width="5.83203125" style="2" customWidth="1"/>
    <col min="10" max="15" width="10.83203125" style="2" customWidth="1"/>
    <col min="16" max="16" width="5.83203125" style="2" customWidth="1"/>
    <col min="17" max="796" width="34.1640625" style="2" hidden="1"/>
    <col min="797" max="797" width="16.33203125" style="2" hidden="1"/>
    <col min="798" max="798" width="34.1640625" style="2" hidden="1"/>
    <col min="799" max="16364" width="2.83203125" style="2" hidden="1"/>
    <col min="16365" max="16365" width="22.5" style="2" hidden="1"/>
    <col min="16366" max="16366" width="15.6640625" style="2" hidden="1"/>
    <col min="16367" max="16367" width="7" style="2" hidden="1"/>
    <col min="16368" max="16368" width="47.1640625" style="2" hidden="1"/>
    <col min="16369" max="16369" width="82.5" style="2" hidden="1"/>
    <col min="16370" max="16370" width="38.83203125" style="2" hidden="1"/>
    <col min="16371" max="16371" width="52.1640625" style="2" hidden="1"/>
    <col min="16372" max="16372" width="34.1640625" style="2" hidden="1"/>
    <col min="16373" max="16373" width="22.1640625" style="2" hidden="1"/>
    <col min="16374" max="16374" width="30.1640625" style="2" hidden="1"/>
    <col min="16375" max="16375" width="34.6640625" style="2" hidden="1"/>
    <col min="16376" max="16376" width="21.5" style="2" hidden="1"/>
    <col min="16377" max="16377" width="17.83203125" style="2" hidden="1"/>
    <col min="16378" max="16378" width="14.83203125" style="2" hidden="1"/>
    <col min="16379" max="16379" width="13.5" style="2" hidden="1"/>
    <col min="16380" max="16380" width="9.33203125" style="2" hidden="1"/>
    <col min="16381" max="16381" width="13.83203125" style="2" hidden="1"/>
    <col min="16382" max="16384" width="34.1640625" style="2" hidden="1"/>
  </cols>
  <sheetData>
    <row r="1" spans="1:16" s="21" customFormat="1" ht="100" customHeight="1" x14ac:dyDescent="0.2">
      <c r="A1" s="99"/>
      <c r="B1" s="217" t="s">
        <v>95</v>
      </c>
      <c r="C1" s="217"/>
      <c r="D1" s="217"/>
      <c r="E1" s="217"/>
      <c r="F1" s="217"/>
      <c r="G1" s="217"/>
      <c r="H1" s="217"/>
      <c r="I1" s="217"/>
      <c r="J1" s="217"/>
      <c r="K1" s="217"/>
      <c r="L1" s="217"/>
      <c r="M1" s="217"/>
      <c r="N1" s="99"/>
      <c r="O1" s="99"/>
      <c r="P1" s="99"/>
    </row>
    <row r="2" spans="1:16" ht="19.5" customHeight="1" x14ac:dyDescent="0.2">
      <c r="A2"/>
      <c r="B2"/>
      <c r="C2"/>
      <c r="D2"/>
      <c r="E2"/>
      <c r="F2"/>
      <c r="G2"/>
      <c r="H2"/>
    </row>
    <row r="3" spans="1:16" s="37" customFormat="1" ht="25" customHeight="1" x14ac:dyDescent="0.2">
      <c r="A3" s="2"/>
      <c r="B3" s="219" t="s">
        <v>45</v>
      </c>
      <c r="C3" s="221" t="s">
        <v>220</v>
      </c>
      <c r="D3" s="221"/>
      <c r="E3" s="219"/>
      <c r="F3" s="219"/>
      <c r="G3" s="219"/>
      <c r="H3" s="219"/>
      <c r="J3" s="210" t="s">
        <v>222</v>
      </c>
      <c r="K3" s="211"/>
      <c r="L3" s="211"/>
      <c r="M3" s="211"/>
      <c r="N3" s="211"/>
      <c r="O3" s="222"/>
    </row>
    <row r="4" spans="1:16" s="37" customFormat="1" ht="25" customHeight="1" x14ac:dyDescent="0.2">
      <c r="A4" s="2"/>
      <c r="B4" s="219"/>
      <c r="C4" s="219" t="s">
        <v>8</v>
      </c>
      <c r="D4" s="219"/>
      <c r="E4" s="219" t="s">
        <v>7</v>
      </c>
      <c r="F4" s="219"/>
      <c r="G4" s="218" t="s">
        <v>3</v>
      </c>
      <c r="H4" s="219" t="s">
        <v>6</v>
      </c>
      <c r="J4" s="210" t="s">
        <v>8</v>
      </c>
      <c r="K4" s="222"/>
      <c r="L4" s="210" t="s">
        <v>7</v>
      </c>
      <c r="M4" s="222"/>
      <c r="N4" s="102" t="s">
        <v>3</v>
      </c>
      <c r="O4" s="101" t="s">
        <v>6</v>
      </c>
    </row>
    <row r="5" spans="1:16" s="37" customFormat="1" ht="25" customHeight="1" x14ac:dyDescent="0.2">
      <c r="A5" s="2"/>
      <c r="B5" s="219"/>
      <c r="C5" s="101" t="s">
        <v>252</v>
      </c>
      <c r="D5" s="101" t="s">
        <v>6</v>
      </c>
      <c r="E5" s="101" t="s">
        <v>5</v>
      </c>
      <c r="F5" s="101" t="s">
        <v>6</v>
      </c>
      <c r="G5" s="218"/>
      <c r="H5" s="219"/>
      <c r="J5" s="101" t="s">
        <v>5</v>
      </c>
      <c r="K5" s="101"/>
      <c r="L5" s="101" t="s">
        <v>5</v>
      </c>
      <c r="M5" s="101" t="s">
        <v>6</v>
      </c>
      <c r="N5" s="102"/>
      <c r="O5" s="101"/>
    </row>
    <row r="6" spans="1:16" s="37" customFormat="1" ht="20" customHeight="1" x14ac:dyDescent="0.2">
      <c r="A6" s="2"/>
      <c r="B6" s="45" t="s">
        <v>106</v>
      </c>
      <c r="C6" s="140">
        <v>24323</v>
      </c>
      <c r="D6" s="82">
        <f>(C6/G6)*100</f>
        <v>40.339325991773919</v>
      </c>
      <c r="E6" s="140">
        <v>35973</v>
      </c>
      <c r="F6" s="82">
        <f>(E6/G6)*100</f>
        <v>59.660674008226088</v>
      </c>
      <c r="G6" s="138">
        <f>SUM(E6,C6)</f>
        <v>60296</v>
      </c>
      <c r="H6" s="141">
        <f>F6+D6</f>
        <v>100</v>
      </c>
      <c r="J6" s="140">
        <v>4702</v>
      </c>
      <c r="K6" s="82">
        <f>(J6/N6)*100</f>
        <v>38.227642276422763</v>
      </c>
      <c r="L6" s="140">
        <v>7598</v>
      </c>
      <c r="M6" s="82">
        <f>(L6/N6)*100</f>
        <v>61.77235772357723</v>
      </c>
      <c r="N6" s="138">
        <f>SUM(L6,J6)</f>
        <v>12300</v>
      </c>
      <c r="O6" s="141">
        <f>M6+K6</f>
        <v>100</v>
      </c>
    </row>
    <row r="7" spans="1:16" s="37" customFormat="1" ht="20" customHeight="1" x14ac:dyDescent="0.2">
      <c r="A7" s="2"/>
      <c r="B7" s="57" t="s">
        <v>3</v>
      </c>
      <c r="C7" s="138">
        <f t="shared" ref="C7:H7" si="0">SUM(C6)</f>
        <v>24323</v>
      </c>
      <c r="D7" s="141">
        <f t="shared" si="0"/>
        <v>40.339325991773919</v>
      </c>
      <c r="E7" s="138">
        <f t="shared" si="0"/>
        <v>35973</v>
      </c>
      <c r="F7" s="141">
        <f t="shared" si="0"/>
        <v>59.660674008226088</v>
      </c>
      <c r="G7" s="138">
        <f t="shared" si="0"/>
        <v>60296</v>
      </c>
      <c r="H7" s="141">
        <f t="shared" si="0"/>
        <v>100</v>
      </c>
      <c r="J7" s="138">
        <f t="shared" ref="J7:O7" si="1">SUM(J6)</f>
        <v>4702</v>
      </c>
      <c r="K7" s="141">
        <f t="shared" si="1"/>
        <v>38.227642276422763</v>
      </c>
      <c r="L7" s="138">
        <f t="shared" si="1"/>
        <v>7598</v>
      </c>
      <c r="M7" s="141">
        <f t="shared" si="1"/>
        <v>61.77235772357723</v>
      </c>
      <c r="N7" s="138">
        <f t="shared" si="1"/>
        <v>12300</v>
      </c>
      <c r="O7" s="141">
        <f t="shared" si="1"/>
        <v>100</v>
      </c>
    </row>
    <row r="8" spans="1:16" s="13" customFormat="1" ht="20" customHeight="1" x14ac:dyDescent="0.2">
      <c r="B8" s="14" t="s">
        <v>37</v>
      </c>
      <c r="C8" s="14"/>
      <c r="D8" s="14"/>
      <c r="E8" s="14"/>
      <c r="F8" s="14"/>
      <c r="G8" s="14"/>
      <c r="H8" s="14"/>
    </row>
    <row r="17" spans="16368:16382" hidden="1" x14ac:dyDescent="0.2">
      <c r="XEN17" s="2" t="s">
        <v>59</v>
      </c>
    </row>
    <row r="19" spans="16368:16382" hidden="1" x14ac:dyDescent="0.2">
      <c r="XFB19" s="220"/>
    </row>
    <row r="20" spans="16368:16382" hidden="1" x14ac:dyDescent="0.2">
      <c r="XFB20" s="220"/>
    </row>
    <row r="21" spans="16368:16382" hidden="1" x14ac:dyDescent="0.2">
      <c r="XFB21" s="220"/>
    </row>
    <row r="22" spans="16368:16382" hidden="1" x14ac:dyDescent="0.2">
      <c r="XFB22" s="220"/>
    </row>
  </sheetData>
  <sheetProtection algorithmName="SHA-512" hashValue="/2/cvioCAjHZMG3fA5IXLy/+ESvQH8IKpQbr7Oft/MluRkssFPoN0jARnFxUc76iIpeB4gtN+VdS3WhyClvIVA==" saltValue="Jw1GnRgR2/jvNu/OYqbx7g==" spinCount="100000" sheet="1" objects="1" scenarios="1"/>
  <sortState xmlns:xlrd2="http://schemas.microsoft.com/office/spreadsheetml/2017/richdata2" ref="B5:C6">
    <sortCondition descending="1" ref="C4:C6"/>
  </sortState>
  <mergeCells count="11">
    <mergeCell ref="B1:M1"/>
    <mergeCell ref="G4:G5"/>
    <mergeCell ref="H4:H5"/>
    <mergeCell ref="XFB19:XFB22"/>
    <mergeCell ref="C3:H3"/>
    <mergeCell ref="E4:F4"/>
    <mergeCell ref="C4:D4"/>
    <mergeCell ref="B3:B5"/>
    <mergeCell ref="J3:O3"/>
    <mergeCell ref="J4:K4"/>
    <mergeCell ref="L4:M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1:S21"/>
  <sheetViews>
    <sheetView showGridLines="0" zoomScale="141" zoomScaleNormal="141" workbookViewId="0">
      <selection activeCell="A14" sqref="A14"/>
    </sheetView>
  </sheetViews>
  <sheetFormatPr baseColWidth="10" defaultColWidth="0" defaultRowHeight="15" zeroHeight="1" x14ac:dyDescent="0.2"/>
  <cols>
    <col min="1" max="1" width="4.6640625" style="2" customWidth="1"/>
    <col min="2" max="3" width="20.83203125" style="2" customWidth="1"/>
    <col min="4" max="9" width="10.83203125" style="2" customWidth="1"/>
    <col min="10" max="10" width="5.83203125" style="2" customWidth="1"/>
    <col min="11" max="12" width="20.83203125" style="2" customWidth="1"/>
    <col min="13" max="15" width="10.83203125" style="2" customWidth="1"/>
    <col min="16" max="18" width="10.6640625" style="2" customWidth="1"/>
    <col min="19" max="19" width="5.83203125" style="2" customWidth="1"/>
    <col min="20" max="16384" width="7.1640625" style="2" hidden="1"/>
  </cols>
  <sheetData>
    <row r="1" spans="1:19" ht="100" customHeight="1" x14ac:dyDescent="0.2">
      <c r="A1" s="103"/>
      <c r="B1" s="230" t="s">
        <v>96</v>
      </c>
      <c r="C1" s="230"/>
      <c r="D1" s="230"/>
      <c r="E1" s="230"/>
      <c r="F1" s="230"/>
      <c r="G1" s="230"/>
      <c r="H1" s="230"/>
      <c r="I1" s="230"/>
      <c r="J1" s="230"/>
      <c r="K1" s="230"/>
      <c r="L1" s="230"/>
      <c r="M1" s="230"/>
      <c r="N1" s="230"/>
      <c r="O1" s="230"/>
      <c r="P1" s="230"/>
      <c r="Q1" s="230"/>
      <c r="R1" s="230"/>
      <c r="S1" s="230"/>
    </row>
    <row r="2" spans="1:19" s="47" customFormat="1" ht="19.5" customHeight="1" x14ac:dyDescent="0.2">
      <c r="B2" s="46"/>
      <c r="C2" s="46"/>
      <c r="D2" s="46"/>
      <c r="E2" s="46"/>
      <c r="F2" s="46"/>
      <c r="G2" s="46"/>
      <c r="H2" s="46"/>
      <c r="I2" s="46"/>
      <c r="J2" s="46"/>
      <c r="K2" s="46"/>
      <c r="L2" s="46"/>
      <c r="M2" s="46"/>
      <c r="N2" s="46"/>
    </row>
    <row r="3" spans="1:19" ht="25" customHeight="1" x14ac:dyDescent="0.2">
      <c r="B3" s="224" t="s">
        <v>220</v>
      </c>
      <c r="C3" s="225"/>
      <c r="D3" s="225"/>
      <c r="E3" s="226"/>
      <c r="F3" s="226"/>
      <c r="G3" s="226"/>
      <c r="H3" s="226"/>
      <c r="I3" s="227"/>
      <c r="J3" s="3"/>
      <c r="K3" s="224" t="s">
        <v>222</v>
      </c>
      <c r="L3" s="226"/>
      <c r="M3" s="226"/>
      <c r="N3" s="226"/>
      <c r="O3" s="226"/>
      <c r="P3" s="226"/>
      <c r="Q3" s="226"/>
      <c r="R3" s="227"/>
    </row>
    <row r="4" spans="1:19" ht="25" customHeight="1" x14ac:dyDescent="0.2">
      <c r="B4" s="224" t="s">
        <v>106</v>
      </c>
      <c r="C4" s="226"/>
      <c r="D4" s="226"/>
      <c r="E4" s="226"/>
      <c r="F4" s="226"/>
      <c r="G4" s="226"/>
      <c r="H4" s="226"/>
      <c r="I4" s="227"/>
      <c r="J4" s="3"/>
      <c r="K4" s="224" t="s">
        <v>106</v>
      </c>
      <c r="L4" s="226"/>
      <c r="M4" s="226"/>
      <c r="N4" s="226"/>
      <c r="O4" s="226"/>
      <c r="P4" s="226"/>
      <c r="Q4" s="226"/>
      <c r="R4" s="227"/>
    </row>
    <row r="5" spans="1:19" ht="25" customHeight="1" x14ac:dyDescent="0.2">
      <c r="B5" s="219" t="s">
        <v>10</v>
      </c>
      <c r="C5" s="219"/>
      <c r="D5" s="219" t="s">
        <v>9</v>
      </c>
      <c r="E5" s="219"/>
      <c r="F5" s="219"/>
      <c r="G5" s="219"/>
      <c r="H5" s="216" t="s">
        <v>252</v>
      </c>
      <c r="I5" s="219" t="s">
        <v>6</v>
      </c>
      <c r="J5" s="42"/>
      <c r="K5" s="219"/>
      <c r="L5" s="219"/>
      <c r="M5" s="219" t="s">
        <v>9</v>
      </c>
      <c r="N5" s="219"/>
      <c r="O5" s="219"/>
      <c r="P5" s="219"/>
      <c r="Q5" s="216" t="s">
        <v>3</v>
      </c>
      <c r="R5" s="219" t="s">
        <v>6</v>
      </c>
    </row>
    <row r="6" spans="1:19" ht="25" customHeight="1" x14ac:dyDescent="0.2">
      <c r="B6" s="219"/>
      <c r="C6" s="219"/>
      <c r="D6" s="210" t="s">
        <v>8</v>
      </c>
      <c r="E6" s="222"/>
      <c r="F6" s="228" t="s">
        <v>7</v>
      </c>
      <c r="G6" s="229"/>
      <c r="H6" s="216"/>
      <c r="I6" s="219"/>
      <c r="J6" s="42"/>
      <c r="K6" s="219"/>
      <c r="L6" s="219"/>
      <c r="M6" s="210" t="s">
        <v>8</v>
      </c>
      <c r="N6" s="222"/>
      <c r="O6" s="228" t="s">
        <v>7</v>
      </c>
      <c r="P6" s="229"/>
      <c r="Q6" s="216"/>
      <c r="R6" s="219"/>
    </row>
    <row r="7" spans="1:19" ht="25" customHeight="1" x14ac:dyDescent="0.2">
      <c r="B7" s="219"/>
      <c r="C7" s="219"/>
      <c r="D7" s="101" t="s">
        <v>5</v>
      </c>
      <c r="E7" s="101" t="s">
        <v>6</v>
      </c>
      <c r="F7" s="101" t="s">
        <v>5</v>
      </c>
      <c r="G7" s="101" t="s">
        <v>6</v>
      </c>
      <c r="H7" s="216"/>
      <c r="I7" s="219"/>
      <c r="J7" s="42"/>
      <c r="K7" s="219"/>
      <c r="L7" s="219"/>
      <c r="M7" s="101" t="s">
        <v>5</v>
      </c>
      <c r="N7" s="101" t="s">
        <v>6</v>
      </c>
      <c r="O7" s="101" t="s">
        <v>5</v>
      </c>
      <c r="P7" s="101" t="s">
        <v>6</v>
      </c>
      <c r="Q7" s="216"/>
      <c r="R7" s="219"/>
    </row>
    <row r="8" spans="1:19" ht="20" customHeight="1" x14ac:dyDescent="0.2">
      <c r="B8" s="45" t="s">
        <v>39</v>
      </c>
      <c r="C8" s="45" t="s">
        <v>0</v>
      </c>
      <c r="D8" s="140">
        <v>15882</v>
      </c>
      <c r="E8" s="142">
        <f t="shared" ref="E8:E13" si="0">(D8/D$13)*100</f>
        <v>65.296221683180534</v>
      </c>
      <c r="F8" s="143">
        <v>23779</v>
      </c>
      <c r="G8" s="142">
        <f t="shared" ref="G8:G13" si="1">(F8/F$13)*100</f>
        <v>66.102354543685536</v>
      </c>
      <c r="H8" s="143">
        <f t="shared" ref="H8:H13" si="2">D8+F8</f>
        <v>39661</v>
      </c>
      <c r="I8" s="142">
        <f t="shared" ref="I8:I13" si="3">(H8/H$13)*100</f>
        <v>65.777165981159612</v>
      </c>
      <c r="J8" s="42"/>
      <c r="K8" s="45" t="s">
        <v>39</v>
      </c>
      <c r="L8" s="45" t="s">
        <v>0</v>
      </c>
      <c r="M8" s="140">
        <v>0</v>
      </c>
      <c r="N8" s="142">
        <f t="shared" ref="N8:N13" si="4">(M8/M$13)*100</f>
        <v>0</v>
      </c>
      <c r="O8" s="143">
        <v>0</v>
      </c>
      <c r="P8" s="142">
        <f t="shared" ref="P8:P13" si="5">(O8/O$13)*100</f>
        <v>0</v>
      </c>
      <c r="Q8" s="143">
        <f t="shared" ref="Q8:Q13" si="6">M8+O8</f>
        <v>0</v>
      </c>
      <c r="R8" s="142">
        <f t="shared" ref="R8:R13" si="7">(Q8/Q$13)*100</f>
        <v>0</v>
      </c>
    </row>
    <row r="9" spans="1:19" ht="20" customHeight="1" x14ac:dyDescent="0.2">
      <c r="B9" s="45"/>
      <c r="C9" s="45" t="s">
        <v>1</v>
      </c>
      <c r="D9" s="140">
        <v>310</v>
      </c>
      <c r="E9" s="142">
        <f t="shared" si="0"/>
        <v>1.2745138346421083</v>
      </c>
      <c r="F9" s="143">
        <v>442</v>
      </c>
      <c r="G9" s="142">
        <f t="shared" si="1"/>
        <v>1.2286993022544686</v>
      </c>
      <c r="H9" s="143">
        <f t="shared" si="2"/>
        <v>752</v>
      </c>
      <c r="I9" s="142">
        <f t="shared" si="3"/>
        <v>1.2471805758259256</v>
      </c>
      <c r="J9" s="42"/>
      <c r="K9" s="45"/>
      <c r="L9" s="45" t="s">
        <v>1</v>
      </c>
      <c r="M9" s="140">
        <v>0</v>
      </c>
      <c r="N9" s="142">
        <f t="shared" si="4"/>
        <v>0</v>
      </c>
      <c r="O9" s="143">
        <v>0</v>
      </c>
      <c r="P9" s="142">
        <f t="shared" si="5"/>
        <v>0</v>
      </c>
      <c r="Q9" s="143">
        <f t="shared" si="6"/>
        <v>0</v>
      </c>
      <c r="R9" s="142">
        <f t="shared" si="7"/>
        <v>0</v>
      </c>
    </row>
    <row r="10" spans="1:19" ht="20" customHeight="1" x14ac:dyDescent="0.2">
      <c r="B10" s="45"/>
      <c r="C10" s="45" t="s">
        <v>223</v>
      </c>
      <c r="D10" s="140">
        <v>5379</v>
      </c>
      <c r="E10" s="142">
        <f t="shared" si="0"/>
        <v>22.114870698515809</v>
      </c>
      <c r="F10" s="143">
        <v>7873</v>
      </c>
      <c r="G10" s="142">
        <f t="shared" si="1"/>
        <v>21.885858838573373</v>
      </c>
      <c r="H10" s="143">
        <f t="shared" si="2"/>
        <v>13252</v>
      </c>
      <c r="I10" s="142">
        <f t="shared" si="3"/>
        <v>21.978240679315377</v>
      </c>
      <c r="J10" s="42"/>
      <c r="K10" s="45"/>
      <c r="L10" s="45" t="s">
        <v>223</v>
      </c>
      <c r="M10" s="140">
        <v>0</v>
      </c>
      <c r="N10" s="142">
        <f t="shared" si="4"/>
        <v>0</v>
      </c>
      <c r="O10" s="143">
        <v>4</v>
      </c>
      <c r="P10" s="142">
        <f t="shared" si="5"/>
        <v>5.2645433008686494E-2</v>
      </c>
      <c r="Q10" s="143">
        <f t="shared" si="6"/>
        <v>4</v>
      </c>
      <c r="R10" s="142">
        <f t="shared" si="7"/>
        <v>3.2520325203252029E-2</v>
      </c>
    </row>
    <row r="11" spans="1:19" ht="20" customHeight="1" x14ac:dyDescent="0.2">
      <c r="B11" s="45" t="s">
        <v>2</v>
      </c>
      <c r="C11" s="45"/>
      <c r="D11" s="140">
        <v>2752</v>
      </c>
      <c r="E11" s="142">
        <f t="shared" si="0"/>
        <v>11.314393783661556</v>
      </c>
      <c r="F11" s="143">
        <v>3879</v>
      </c>
      <c r="G11" s="142">
        <f t="shared" si="1"/>
        <v>10.783087315486615</v>
      </c>
      <c r="H11" s="143">
        <f t="shared" si="2"/>
        <v>6631</v>
      </c>
      <c r="I11" s="142">
        <f t="shared" si="3"/>
        <v>10.997412763699083</v>
      </c>
      <c r="J11" s="42"/>
      <c r="K11" s="45" t="s">
        <v>2</v>
      </c>
      <c r="L11" s="45"/>
      <c r="M11" s="140">
        <v>4702</v>
      </c>
      <c r="N11" s="142">
        <f t="shared" si="4"/>
        <v>100</v>
      </c>
      <c r="O11" s="143">
        <v>7594</v>
      </c>
      <c r="P11" s="142">
        <f t="shared" si="5"/>
        <v>99.947354566991308</v>
      </c>
      <c r="Q11" s="143">
        <f t="shared" si="6"/>
        <v>12296</v>
      </c>
      <c r="R11" s="142">
        <f t="shared" si="7"/>
        <v>99.967479674796749</v>
      </c>
    </row>
    <row r="12" spans="1:19" ht="20" customHeight="1" x14ac:dyDescent="0.2">
      <c r="B12" s="45" t="s">
        <v>41</v>
      </c>
      <c r="C12" s="45"/>
      <c r="D12" s="140"/>
      <c r="E12" s="142">
        <f t="shared" si="0"/>
        <v>0</v>
      </c>
      <c r="F12" s="143"/>
      <c r="G12" s="142">
        <f t="shared" si="1"/>
        <v>0</v>
      </c>
      <c r="H12" s="143">
        <f t="shared" si="2"/>
        <v>0</v>
      </c>
      <c r="I12" s="142">
        <f t="shared" si="3"/>
        <v>0</v>
      </c>
      <c r="J12" s="42"/>
      <c r="K12" s="45" t="s">
        <v>41</v>
      </c>
      <c r="L12" s="45"/>
      <c r="M12" s="140">
        <v>0</v>
      </c>
      <c r="N12" s="142">
        <f t="shared" si="4"/>
        <v>0</v>
      </c>
      <c r="O12" s="143">
        <v>0</v>
      </c>
      <c r="P12" s="142">
        <f t="shared" si="5"/>
        <v>0</v>
      </c>
      <c r="Q12" s="143">
        <f t="shared" si="6"/>
        <v>0</v>
      </c>
      <c r="R12" s="142">
        <f t="shared" si="7"/>
        <v>0</v>
      </c>
    </row>
    <row r="13" spans="1:19" ht="20" customHeight="1" x14ac:dyDescent="0.2">
      <c r="B13" s="48" t="s">
        <v>3</v>
      </c>
      <c r="C13" s="48"/>
      <c r="D13" s="80">
        <f>SUM(D8:D12)</f>
        <v>24323</v>
      </c>
      <c r="E13" s="144">
        <f t="shared" si="0"/>
        <v>100</v>
      </c>
      <c r="F13" s="80">
        <f>SUM(F8:F12)</f>
        <v>35973</v>
      </c>
      <c r="G13" s="144">
        <f t="shared" si="1"/>
        <v>100</v>
      </c>
      <c r="H13" s="145">
        <f t="shared" si="2"/>
        <v>60296</v>
      </c>
      <c r="I13" s="144">
        <f t="shared" si="3"/>
        <v>100</v>
      </c>
      <c r="J13" s="42"/>
      <c r="K13" s="48" t="s">
        <v>3</v>
      </c>
      <c r="L13" s="48"/>
      <c r="M13" s="80">
        <f>SUM(M8:M12)</f>
        <v>4702</v>
      </c>
      <c r="N13" s="144">
        <f t="shared" si="4"/>
        <v>100</v>
      </c>
      <c r="O13" s="80">
        <f>SUM(O8:O12)</f>
        <v>7598</v>
      </c>
      <c r="P13" s="144">
        <f t="shared" si="5"/>
        <v>100</v>
      </c>
      <c r="Q13" s="145">
        <f t="shared" si="6"/>
        <v>12300</v>
      </c>
      <c r="R13" s="144">
        <f t="shared" si="7"/>
        <v>100</v>
      </c>
    </row>
    <row r="14" spans="1:19" ht="25" customHeight="1" x14ac:dyDescent="0.2">
      <c r="A14" s="124"/>
      <c r="B14" s="223" t="s">
        <v>37</v>
      </c>
      <c r="C14" s="223"/>
      <c r="D14" s="223"/>
      <c r="E14" s="223"/>
      <c r="F14" s="223"/>
      <c r="G14" s="223"/>
      <c r="H14" s="223"/>
      <c r="I14" s="223"/>
      <c r="J14" s="223"/>
    </row>
    <row r="15" spans="1:19" ht="15" hidden="1" customHeight="1" x14ac:dyDescent="0.2">
      <c r="C15" s="1"/>
      <c r="D15" s="1"/>
      <c r="E15" s="1"/>
      <c r="F15" s="4"/>
      <c r="G15" s="3"/>
      <c r="H15" s="4"/>
      <c r="I15" s="3"/>
      <c r="J15" s="3"/>
    </row>
    <row r="16" spans="1:19" ht="15" hidden="1" customHeight="1" x14ac:dyDescent="0.2">
      <c r="H16" s="5"/>
    </row>
    <row r="17" ht="15" hidden="1" customHeight="1" x14ac:dyDescent="0.2"/>
    <row r="18" ht="15" hidden="1" customHeight="1" x14ac:dyDescent="0.2"/>
    <row r="19" ht="15" hidden="1" customHeight="1" x14ac:dyDescent="0.2"/>
    <row r="20" ht="15" hidden="1" customHeight="1" x14ac:dyDescent="0.2"/>
    <row r="21" ht="15" hidden="1" customHeight="1" x14ac:dyDescent="0.2"/>
  </sheetData>
  <sheetProtection algorithmName="SHA-512" hashValue="afB42MWKO7BihcBN6NE4HQLDr8qANmqc4udZ5ud19BjcC40T8lP2rKipVoZUjh10HyX6HK6d8E82iOszOsHapg==" saltValue="CXR3pKhG2tzmCfHzj0k16A==" spinCount="100000" sheet="1" objects="1" scenarios="1"/>
  <mergeCells count="18">
    <mergeCell ref="B1:S1"/>
    <mergeCell ref="B5:C7"/>
    <mergeCell ref="D5:G5"/>
    <mergeCell ref="H5:H7"/>
    <mergeCell ref="B14:J14"/>
    <mergeCell ref="D6:E6"/>
    <mergeCell ref="Q5:Q7"/>
    <mergeCell ref="R5:R7"/>
    <mergeCell ref="B3:I3"/>
    <mergeCell ref="K3:R3"/>
    <mergeCell ref="I5:I7"/>
    <mergeCell ref="K5:L7"/>
    <mergeCell ref="M5:P5"/>
    <mergeCell ref="F6:G6"/>
    <mergeCell ref="M6:N6"/>
    <mergeCell ref="O6:P6"/>
    <mergeCell ref="B4:I4"/>
    <mergeCell ref="K4:R4"/>
  </mergeCells>
  <pageMargins left="0.7" right="0.7" top="0.75" bottom="0.75" header="0.3" footer="0.3"/>
  <pageSetup paperSize="9" orientation="portrait" r:id="rId1"/>
  <ignoredErrors>
    <ignoredError sqref="H8 H9:H13 E13 N13 Q8:Q1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1:O44"/>
  <sheetViews>
    <sheetView showGridLines="0" zoomScale="141" zoomScaleNormal="141" workbookViewId="0">
      <selection activeCell="A43" sqref="A43"/>
    </sheetView>
  </sheetViews>
  <sheetFormatPr baseColWidth="10" defaultColWidth="0" defaultRowHeight="15" zeroHeight="1" x14ac:dyDescent="0.2"/>
  <cols>
    <col min="1" max="1" width="4.6640625" style="2" customWidth="1"/>
    <col min="2" max="2" width="40.83203125" style="2" customWidth="1"/>
    <col min="3" max="4" width="20.83203125" style="2" customWidth="1"/>
    <col min="5" max="5" width="5.83203125" style="2" customWidth="1"/>
    <col min="6" max="6" width="40.83203125" style="2" customWidth="1"/>
    <col min="7" max="8" width="20.83203125" style="2" customWidth="1"/>
    <col min="9" max="9" width="5.83203125" style="2" customWidth="1"/>
    <col min="10" max="10" width="20.83203125" style="2" customWidth="1"/>
    <col min="11" max="11" width="5.83203125" style="2" customWidth="1"/>
    <col min="12" max="14" width="10.83203125" style="2" customWidth="1"/>
    <col min="15" max="15" width="20.83203125" style="2" customWidth="1"/>
    <col min="16" max="16384" width="11.5" style="2" hidden="1"/>
  </cols>
  <sheetData>
    <row r="1" spans="1:9" ht="100" customHeight="1" x14ac:dyDescent="0.2">
      <c r="A1" s="99"/>
      <c r="B1" s="230" t="s">
        <v>97</v>
      </c>
      <c r="C1" s="231"/>
      <c r="D1" s="231"/>
      <c r="E1" s="231"/>
      <c r="F1" s="231"/>
      <c r="G1" s="231"/>
      <c r="H1" s="231"/>
      <c r="I1" s="231"/>
    </row>
    <row r="2" spans="1:9" ht="19.75" customHeight="1" x14ac:dyDescent="0.2">
      <c r="A2" s="71"/>
      <c r="B2" s="70"/>
      <c r="C2" s="70"/>
      <c r="D2" s="70"/>
      <c r="E2" s="70"/>
      <c r="F2" s="70"/>
    </row>
    <row r="3" spans="1:9" ht="50" customHeight="1" x14ac:dyDescent="0.2">
      <c r="B3" s="212" t="s">
        <v>224</v>
      </c>
      <c r="C3" s="233" t="s">
        <v>220</v>
      </c>
      <c r="D3" s="234"/>
      <c r="E3" s="43"/>
      <c r="F3" s="212" t="s">
        <v>224</v>
      </c>
      <c r="G3" s="224" t="s">
        <v>222</v>
      </c>
      <c r="H3" s="227"/>
    </row>
    <row r="4" spans="1:9" ht="25" customHeight="1" x14ac:dyDescent="0.2">
      <c r="B4" s="232"/>
      <c r="C4" s="219" t="s">
        <v>106</v>
      </c>
      <c r="D4" s="219"/>
      <c r="E4" s="8"/>
      <c r="F4" s="232"/>
      <c r="G4" s="219" t="s">
        <v>106</v>
      </c>
      <c r="H4" s="219"/>
    </row>
    <row r="5" spans="1:9" ht="25" customHeight="1" x14ac:dyDescent="0.2">
      <c r="B5" s="232"/>
      <c r="C5" s="219" t="s">
        <v>252</v>
      </c>
      <c r="D5" s="219"/>
      <c r="E5" s="8"/>
      <c r="F5" s="232"/>
      <c r="G5" s="219" t="s">
        <v>252</v>
      </c>
      <c r="H5" s="219"/>
    </row>
    <row r="6" spans="1:9" ht="25" customHeight="1" x14ac:dyDescent="0.2">
      <c r="B6" s="213"/>
      <c r="C6" s="101" t="s">
        <v>51</v>
      </c>
      <c r="D6" s="101" t="s">
        <v>6</v>
      </c>
      <c r="E6" s="8"/>
      <c r="F6" s="213"/>
      <c r="G6" s="101" t="s">
        <v>51</v>
      </c>
      <c r="H6" s="101" t="s">
        <v>6</v>
      </c>
    </row>
    <row r="7" spans="1:9" ht="20" customHeight="1" x14ac:dyDescent="0.2">
      <c r="B7" s="146" t="s">
        <v>197</v>
      </c>
      <c r="C7" s="153">
        <v>40829</v>
      </c>
      <c r="D7" s="149">
        <v>67.714276237229669</v>
      </c>
      <c r="E7" s="116"/>
      <c r="F7" s="156" t="s">
        <v>197</v>
      </c>
      <c r="G7" s="148">
        <v>8765</v>
      </c>
      <c r="H7" s="149">
        <v>71.260162601626021</v>
      </c>
    </row>
    <row r="8" spans="1:9" ht="20" customHeight="1" x14ac:dyDescent="0.2">
      <c r="B8" s="147" t="s">
        <v>260</v>
      </c>
      <c r="C8" s="150">
        <v>20587</v>
      </c>
      <c r="D8" s="82">
        <v>34.143226748042984</v>
      </c>
      <c r="E8" s="116"/>
      <c r="F8" s="147" t="s">
        <v>260</v>
      </c>
      <c r="G8" s="150">
        <v>8033</v>
      </c>
      <c r="H8" s="82">
        <v>65.308943089430898</v>
      </c>
    </row>
    <row r="9" spans="1:9" ht="20" customHeight="1" x14ac:dyDescent="0.2">
      <c r="B9" s="147" t="s">
        <v>198</v>
      </c>
      <c r="C9" s="150">
        <v>3476</v>
      </c>
      <c r="D9" s="82">
        <v>5.764893193578347</v>
      </c>
      <c r="E9" s="116"/>
      <c r="F9" s="147" t="s">
        <v>198</v>
      </c>
      <c r="G9" s="150">
        <v>399</v>
      </c>
      <c r="H9" s="82">
        <v>3.2439024390243905</v>
      </c>
    </row>
    <row r="10" spans="1:9" ht="20" customHeight="1" x14ac:dyDescent="0.2">
      <c r="B10" s="147" t="s">
        <v>199</v>
      </c>
      <c r="C10" s="150">
        <v>16536</v>
      </c>
      <c r="D10" s="82">
        <v>27.424704789704123</v>
      </c>
      <c r="E10" s="116"/>
      <c r="F10" s="147" t="s">
        <v>199</v>
      </c>
      <c r="G10" s="150">
        <v>333</v>
      </c>
      <c r="H10" s="82">
        <v>2.7073170731707319</v>
      </c>
    </row>
    <row r="11" spans="1:9" ht="20" customHeight="1" x14ac:dyDescent="0.2">
      <c r="B11" s="147" t="s">
        <v>253</v>
      </c>
      <c r="C11" s="150">
        <v>230</v>
      </c>
      <c r="D11" s="82">
        <v>0.3814515059042059</v>
      </c>
      <c r="E11" s="116"/>
      <c r="F11" s="156" t="s">
        <v>200</v>
      </c>
      <c r="G11" s="148">
        <v>1592</v>
      </c>
      <c r="H11" s="149">
        <v>12.943089430894309</v>
      </c>
    </row>
    <row r="12" spans="1:9" ht="20" customHeight="1" x14ac:dyDescent="0.2">
      <c r="B12" s="146" t="s">
        <v>200</v>
      </c>
      <c r="C12" s="153">
        <v>12209</v>
      </c>
      <c r="D12" s="149">
        <v>20.248441024280218</v>
      </c>
      <c r="E12" s="116"/>
      <c r="F12" s="147" t="s">
        <v>260</v>
      </c>
      <c r="G12" s="150">
        <v>348</v>
      </c>
      <c r="H12" s="82">
        <v>2.8292682926829271</v>
      </c>
    </row>
    <row r="13" spans="1:9" ht="20" customHeight="1" x14ac:dyDescent="0.2">
      <c r="B13" s="147" t="s">
        <v>260</v>
      </c>
      <c r="C13" s="150">
        <v>2576</v>
      </c>
      <c r="D13" s="82">
        <v>4.2722568661271065</v>
      </c>
      <c r="E13" s="116"/>
      <c r="F13" s="147" t="s">
        <v>198</v>
      </c>
      <c r="G13" s="150">
        <v>452</v>
      </c>
      <c r="H13" s="82">
        <v>3.6747967479674801</v>
      </c>
    </row>
    <row r="14" spans="1:9" ht="20" customHeight="1" x14ac:dyDescent="0.2">
      <c r="B14" s="147" t="s">
        <v>198</v>
      </c>
      <c r="C14" s="150">
        <v>2863</v>
      </c>
      <c r="D14" s="82">
        <v>4.748242006103224</v>
      </c>
      <c r="E14" s="116"/>
      <c r="F14" s="147" t="s">
        <v>199</v>
      </c>
      <c r="G14" s="150">
        <v>694</v>
      </c>
      <c r="H14" s="82">
        <v>5.642276422764227</v>
      </c>
    </row>
    <row r="15" spans="1:9" ht="20" customHeight="1" x14ac:dyDescent="0.2">
      <c r="B15" s="147" t="s">
        <v>199</v>
      </c>
      <c r="C15" s="150">
        <v>5393</v>
      </c>
      <c r="D15" s="82">
        <v>8.9442085710494883</v>
      </c>
      <c r="E15" s="116"/>
      <c r="F15" s="147" t="s">
        <v>253</v>
      </c>
      <c r="G15" s="150">
        <v>98</v>
      </c>
      <c r="H15" s="82">
        <v>0.7967479674796748</v>
      </c>
    </row>
    <row r="16" spans="1:9" ht="20" customHeight="1" x14ac:dyDescent="0.2">
      <c r="B16" s="147" t="s">
        <v>253</v>
      </c>
      <c r="C16" s="150">
        <v>1377</v>
      </c>
      <c r="D16" s="82">
        <v>2.2837335810003982</v>
      </c>
      <c r="E16" s="116"/>
      <c r="F16" s="156" t="s">
        <v>254</v>
      </c>
      <c r="G16" s="148">
        <v>1022</v>
      </c>
      <c r="H16" s="149">
        <v>8.308943089430894</v>
      </c>
    </row>
    <row r="17" spans="2:8" ht="20" customHeight="1" x14ac:dyDescent="0.2">
      <c r="B17" s="146" t="s">
        <v>254</v>
      </c>
      <c r="C17" s="153">
        <v>3462</v>
      </c>
      <c r="D17" s="149">
        <v>5.7416744062624385</v>
      </c>
      <c r="E17" s="116"/>
      <c r="F17" s="147" t="s">
        <v>260</v>
      </c>
      <c r="G17" s="150">
        <v>627</v>
      </c>
      <c r="H17" s="82">
        <v>5.0975609756097562</v>
      </c>
    </row>
    <row r="18" spans="2:8" ht="20" customHeight="1" x14ac:dyDescent="0.2">
      <c r="B18" s="147" t="s">
        <v>260</v>
      </c>
      <c r="C18" s="150">
        <v>2620</v>
      </c>
      <c r="D18" s="82">
        <v>4.3452301976913885</v>
      </c>
      <c r="E18" s="116"/>
      <c r="F18" s="147" t="s">
        <v>198</v>
      </c>
      <c r="G18" s="150">
        <v>361</v>
      </c>
      <c r="H18" s="82">
        <v>2.934959349593496</v>
      </c>
    </row>
    <row r="19" spans="2:8" ht="20" customHeight="1" x14ac:dyDescent="0.2">
      <c r="B19" s="147" t="s">
        <v>198</v>
      </c>
      <c r="C19" s="150">
        <v>747</v>
      </c>
      <c r="D19" s="82">
        <v>1.2388881517845296</v>
      </c>
      <c r="E19" s="116"/>
      <c r="F19" s="147" t="s">
        <v>199</v>
      </c>
      <c r="G19" s="150">
        <v>34</v>
      </c>
      <c r="H19" s="82">
        <v>0.27642276422764228</v>
      </c>
    </row>
    <row r="20" spans="2:8" ht="20" customHeight="1" x14ac:dyDescent="0.2">
      <c r="B20" s="147" t="s">
        <v>199</v>
      </c>
      <c r="C20" s="150">
        <v>95</v>
      </c>
      <c r="D20" s="82">
        <v>0.15755605678651985</v>
      </c>
      <c r="E20" s="116"/>
      <c r="F20" s="156" t="s">
        <v>255</v>
      </c>
      <c r="G20" s="148">
        <v>531</v>
      </c>
      <c r="H20" s="149">
        <v>4.3170731707317067</v>
      </c>
    </row>
    <row r="21" spans="2:8" ht="20" customHeight="1" x14ac:dyDescent="0.2">
      <c r="B21" s="146" t="s">
        <v>255</v>
      </c>
      <c r="C21" s="153">
        <v>1292</v>
      </c>
      <c r="D21" s="149">
        <v>2.1427623722966698</v>
      </c>
      <c r="E21" s="116"/>
      <c r="F21" s="147" t="s">
        <v>260</v>
      </c>
      <c r="G21" s="150">
        <v>294</v>
      </c>
      <c r="H21" s="82">
        <v>2.3902439024390243</v>
      </c>
    </row>
    <row r="22" spans="2:8" ht="20" customHeight="1" x14ac:dyDescent="0.2">
      <c r="B22" s="147" t="s">
        <v>260</v>
      </c>
      <c r="C22" s="150">
        <v>887</v>
      </c>
      <c r="D22" s="82">
        <v>1.4710760249436117</v>
      </c>
      <c r="E22" s="116"/>
      <c r="F22" s="147" t="s">
        <v>199</v>
      </c>
      <c r="G22" s="150">
        <v>237</v>
      </c>
      <c r="H22" s="82">
        <v>1.9268292682926829</v>
      </c>
    </row>
    <row r="23" spans="2:8" ht="20" customHeight="1" x14ac:dyDescent="0.2">
      <c r="B23" s="147" t="s">
        <v>199</v>
      </c>
      <c r="C23" s="150">
        <v>405</v>
      </c>
      <c r="D23" s="82">
        <v>0.67168634735305832</v>
      </c>
      <c r="E23" s="116"/>
      <c r="F23" s="156" t="s">
        <v>206</v>
      </c>
      <c r="G23" s="148">
        <v>172</v>
      </c>
      <c r="H23" s="149">
        <v>1.3983739837398375</v>
      </c>
    </row>
    <row r="24" spans="2:8" ht="20" customHeight="1" x14ac:dyDescent="0.2">
      <c r="B24" s="146" t="s">
        <v>201</v>
      </c>
      <c r="C24" s="153">
        <v>1113</v>
      </c>
      <c r="D24" s="149">
        <v>1.8458935916147008</v>
      </c>
      <c r="E24" s="116"/>
      <c r="F24" s="147" t="s">
        <v>260</v>
      </c>
      <c r="G24" s="150">
        <v>101</v>
      </c>
      <c r="H24" s="82">
        <v>0.82113821138211385</v>
      </c>
    </row>
    <row r="25" spans="2:8" ht="20" customHeight="1" x14ac:dyDescent="0.2">
      <c r="B25" s="147" t="s">
        <v>260</v>
      </c>
      <c r="C25" s="150">
        <v>910</v>
      </c>
      <c r="D25" s="82">
        <v>1.5092211755340321</v>
      </c>
      <c r="E25" s="116"/>
      <c r="F25" s="147" t="s">
        <v>198</v>
      </c>
      <c r="G25" s="150">
        <v>18</v>
      </c>
      <c r="H25" s="82">
        <v>0.14634146341463414</v>
      </c>
    </row>
    <row r="26" spans="2:8" ht="20" customHeight="1" x14ac:dyDescent="0.2">
      <c r="B26" s="147" t="s">
        <v>199</v>
      </c>
      <c r="C26" s="150">
        <v>203</v>
      </c>
      <c r="D26" s="82">
        <v>0.33667241608066872</v>
      </c>
      <c r="E26" s="116"/>
      <c r="F26" s="147" t="s">
        <v>199</v>
      </c>
      <c r="G26" s="150">
        <v>42</v>
      </c>
      <c r="H26" s="82">
        <v>0.34146341463414637</v>
      </c>
    </row>
    <row r="27" spans="2:8" ht="20" customHeight="1" x14ac:dyDescent="0.2">
      <c r="B27" s="146" t="s">
        <v>202</v>
      </c>
      <c r="C27" s="153">
        <v>1094</v>
      </c>
      <c r="D27" s="149">
        <v>1.8143823802573968</v>
      </c>
      <c r="E27" s="116"/>
      <c r="F27" s="147" t="s">
        <v>253</v>
      </c>
      <c r="G27" s="150">
        <v>11</v>
      </c>
      <c r="H27" s="82">
        <v>8.943089430894309E-2</v>
      </c>
    </row>
    <row r="28" spans="2:8" ht="20" customHeight="1" x14ac:dyDescent="0.2">
      <c r="B28" s="147" t="s">
        <v>260</v>
      </c>
      <c r="C28" s="150">
        <v>660</v>
      </c>
      <c r="D28" s="82">
        <v>1.0945999734642431</v>
      </c>
      <c r="E28" s="116"/>
      <c r="F28" s="156" t="s">
        <v>202</v>
      </c>
      <c r="G28" s="148">
        <v>152</v>
      </c>
      <c r="H28" s="149">
        <v>1.2357723577235773</v>
      </c>
    </row>
    <row r="29" spans="2:8" ht="20" customHeight="1" x14ac:dyDescent="0.2">
      <c r="B29" s="147" t="s">
        <v>198</v>
      </c>
      <c r="C29" s="150">
        <v>80</v>
      </c>
      <c r="D29" s="82">
        <v>0.13267878466233249</v>
      </c>
      <c r="E29" s="116"/>
      <c r="F29" s="147" t="s">
        <v>260</v>
      </c>
      <c r="G29" s="150">
        <v>29</v>
      </c>
      <c r="H29" s="82">
        <v>0.23577235772357727</v>
      </c>
    </row>
    <row r="30" spans="2:8" ht="20" customHeight="1" x14ac:dyDescent="0.2">
      <c r="B30" s="147" t="s">
        <v>199</v>
      </c>
      <c r="C30" s="150">
        <v>282</v>
      </c>
      <c r="D30" s="82">
        <v>0.46769271593472206</v>
      </c>
      <c r="E30" s="116"/>
      <c r="F30" s="147" t="s">
        <v>198</v>
      </c>
      <c r="G30" s="150">
        <v>78</v>
      </c>
      <c r="H30" s="82">
        <v>0.63414634146341464</v>
      </c>
    </row>
    <row r="31" spans="2:8" ht="20" customHeight="1" x14ac:dyDescent="0.2">
      <c r="B31" s="147" t="s">
        <v>253</v>
      </c>
      <c r="C31" s="150">
        <v>72</v>
      </c>
      <c r="D31" s="82">
        <v>0.11941090619609923</v>
      </c>
      <c r="E31" s="116"/>
      <c r="F31" s="147" t="s">
        <v>199</v>
      </c>
      <c r="G31" s="150">
        <v>45</v>
      </c>
      <c r="H31" s="82">
        <v>0.36585365853658541</v>
      </c>
    </row>
    <row r="32" spans="2:8" ht="20" customHeight="1" x14ac:dyDescent="0.2">
      <c r="B32" s="146" t="s">
        <v>203</v>
      </c>
      <c r="C32" s="153">
        <v>135</v>
      </c>
      <c r="D32" s="149">
        <v>0.22389544911768611</v>
      </c>
      <c r="E32" s="116"/>
      <c r="F32" s="156" t="s">
        <v>203</v>
      </c>
      <c r="G32" s="148">
        <v>38</v>
      </c>
      <c r="H32" s="149">
        <v>0.30894308943089432</v>
      </c>
    </row>
    <row r="33" spans="2:10" ht="20" customHeight="1" x14ac:dyDescent="0.2">
      <c r="B33" s="147" t="s">
        <v>260</v>
      </c>
      <c r="C33" s="150">
        <v>135</v>
      </c>
      <c r="D33" s="82">
        <v>0.22389544911768611</v>
      </c>
      <c r="E33" s="116"/>
      <c r="F33" s="147" t="s">
        <v>260</v>
      </c>
      <c r="G33" s="150">
        <v>38</v>
      </c>
      <c r="H33" s="82">
        <v>0.30894308943089432</v>
      </c>
    </row>
    <row r="34" spans="2:10" ht="20" customHeight="1" x14ac:dyDescent="0.2">
      <c r="B34" s="146" t="s">
        <v>225</v>
      </c>
      <c r="C34" s="153">
        <v>70</v>
      </c>
      <c r="D34" s="149">
        <v>0.11609393657954092</v>
      </c>
      <c r="E34" s="116"/>
      <c r="F34" s="156" t="s">
        <v>225</v>
      </c>
      <c r="G34" s="148">
        <v>28</v>
      </c>
      <c r="H34" s="149">
        <v>0.22764227642276422</v>
      </c>
    </row>
    <row r="35" spans="2:10" ht="20" customHeight="1" x14ac:dyDescent="0.2">
      <c r="B35" s="147" t="s">
        <v>260</v>
      </c>
      <c r="C35" s="150">
        <v>70</v>
      </c>
      <c r="D35" s="82">
        <v>0.11609393657954092</v>
      </c>
      <c r="E35" s="116"/>
      <c r="F35" s="147" t="s">
        <v>260</v>
      </c>
      <c r="G35" s="150">
        <v>28</v>
      </c>
      <c r="H35" s="82">
        <v>0.22764227642276422</v>
      </c>
    </row>
    <row r="36" spans="2:10" ht="20" customHeight="1" x14ac:dyDescent="0.2">
      <c r="B36" s="146" t="s">
        <v>205</v>
      </c>
      <c r="C36" s="153">
        <v>58</v>
      </c>
      <c r="D36" s="149">
        <v>9.6192118880191052E-2</v>
      </c>
      <c r="E36" s="14"/>
      <c r="F36" s="127" t="s">
        <v>3</v>
      </c>
      <c r="G36" s="151">
        <v>12300</v>
      </c>
      <c r="H36" s="152">
        <v>100</v>
      </c>
      <c r="I36" s="14"/>
    </row>
    <row r="37" spans="2:10" ht="20" customHeight="1" x14ac:dyDescent="0.2">
      <c r="B37" s="147" t="s">
        <v>260</v>
      </c>
      <c r="C37" s="150">
        <v>58</v>
      </c>
      <c r="D37" s="82">
        <v>9.6192118880191052E-2</v>
      </c>
      <c r="E37" s="115"/>
      <c r="F37" s="115"/>
      <c r="G37" s="115"/>
      <c r="H37" s="115"/>
    </row>
    <row r="38" spans="2:10" ht="20" customHeight="1" x14ac:dyDescent="0.2">
      <c r="B38" s="146" t="s">
        <v>206</v>
      </c>
      <c r="C38" s="153">
        <v>34</v>
      </c>
      <c r="D38" s="149">
        <v>5.6388483481491308E-2</v>
      </c>
      <c r="E38" s="115"/>
      <c r="F38" s="115"/>
      <c r="G38" s="115"/>
      <c r="H38" s="115"/>
    </row>
    <row r="39" spans="2:10" ht="20" customHeight="1" x14ac:dyDescent="0.2">
      <c r="B39" s="147" t="s">
        <v>260</v>
      </c>
      <c r="C39" s="150">
        <v>21</v>
      </c>
      <c r="D39" s="82">
        <v>3.4828180973862283E-2</v>
      </c>
      <c r="E39" s="115"/>
      <c r="F39" s="115"/>
      <c r="G39" s="115"/>
      <c r="H39" s="115"/>
    </row>
    <row r="40" spans="2:10" ht="20" customHeight="1" x14ac:dyDescent="0.2">
      <c r="B40" s="147" t="s">
        <v>198</v>
      </c>
      <c r="C40" s="150">
        <v>8</v>
      </c>
      <c r="D40" s="82">
        <v>1.3267878466233248E-2</v>
      </c>
      <c r="E40" s="115"/>
      <c r="F40" s="115"/>
      <c r="G40" s="115"/>
      <c r="H40" s="115"/>
    </row>
    <row r="41" spans="2:10" ht="20" customHeight="1" x14ac:dyDescent="0.2">
      <c r="B41" s="147" t="s">
        <v>199</v>
      </c>
      <c r="C41" s="150">
        <v>5</v>
      </c>
      <c r="D41" s="82">
        <v>8.2924240413957805E-3</v>
      </c>
      <c r="E41" s="115"/>
      <c r="F41" s="115"/>
      <c r="G41" s="115"/>
      <c r="H41" s="115"/>
    </row>
    <row r="42" spans="2:10" ht="20" customHeight="1" x14ac:dyDescent="0.2">
      <c r="B42" s="114" t="s">
        <v>3</v>
      </c>
      <c r="C42" s="154">
        <v>60296</v>
      </c>
      <c r="D42" s="155">
        <v>100</v>
      </c>
      <c r="E42" s="115"/>
      <c r="F42" s="115"/>
      <c r="G42" s="115"/>
      <c r="H42" s="115"/>
    </row>
    <row r="43" spans="2:10" ht="25" customHeight="1" x14ac:dyDescent="0.2">
      <c r="B43" s="223" t="s">
        <v>37</v>
      </c>
      <c r="C43" s="223"/>
      <c r="D43" s="223"/>
      <c r="E43" s="223"/>
      <c r="F43" s="223"/>
      <c r="G43" s="223"/>
      <c r="H43" s="223"/>
      <c r="I43" s="223"/>
      <c r="J43" s="223"/>
    </row>
    <row r="44" spans="2:10" ht="20" customHeight="1" x14ac:dyDescent="0.2"/>
  </sheetData>
  <sheetProtection algorithmName="SHA-512" hashValue="MDaJ0GBcnJxGEiWECZ7/Xhurkc1pyGzigiKRpOdaCEhHyMaFXl1UPEJQb5zuTrt6dG7vBXvf8FU6TX1ToTHu1A==" saltValue="kY1RcCdNfhGSG27gPbnUIQ==" spinCount="100000" sheet="1" objects="1" scenarios="1"/>
  <sortState xmlns:xlrd2="http://schemas.microsoft.com/office/spreadsheetml/2017/richdata2" ref="F47:H55">
    <sortCondition descending="1" ref="G47:G55"/>
  </sortState>
  <mergeCells count="10">
    <mergeCell ref="B43:J43"/>
    <mergeCell ref="B1:I1"/>
    <mergeCell ref="F3:F6"/>
    <mergeCell ref="C4:D4"/>
    <mergeCell ref="C5:D5"/>
    <mergeCell ref="G4:H4"/>
    <mergeCell ref="G5:H5"/>
    <mergeCell ref="C3:D3"/>
    <mergeCell ref="G3:H3"/>
    <mergeCell ref="B3:B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20">
    <pageSetUpPr fitToPage="1"/>
  </sheetPr>
  <dimension ref="A1:O44"/>
  <sheetViews>
    <sheetView showGridLines="0" zoomScale="141" zoomScaleNormal="141" workbookViewId="0">
      <selection activeCell="A43" sqref="A43"/>
    </sheetView>
  </sheetViews>
  <sheetFormatPr baseColWidth="10" defaultColWidth="0" defaultRowHeight="15" zeroHeight="1" x14ac:dyDescent="0.2"/>
  <cols>
    <col min="1" max="1" width="4.6640625" style="2" customWidth="1"/>
    <col min="2" max="2" width="40.83203125" style="2" customWidth="1"/>
    <col min="3" max="4" width="20.83203125" style="2" customWidth="1"/>
    <col min="5" max="5" width="5.83203125" style="2" customWidth="1"/>
    <col min="6" max="6" width="40.83203125" style="2" customWidth="1"/>
    <col min="7" max="8" width="20.83203125" style="2" customWidth="1"/>
    <col min="9" max="9" width="5.83203125" style="2" customWidth="1"/>
    <col min="10" max="10" width="20.83203125" style="2" customWidth="1"/>
    <col min="11" max="11" width="5.83203125" style="2" customWidth="1"/>
    <col min="12" max="14" width="10.83203125" style="2" customWidth="1"/>
    <col min="15" max="15" width="20.83203125" style="2" customWidth="1"/>
    <col min="16" max="16384" width="11.5" style="2" hidden="1"/>
  </cols>
  <sheetData>
    <row r="1" spans="1:9" ht="100" customHeight="1" x14ac:dyDescent="0.2">
      <c r="A1" s="99"/>
      <c r="B1" s="217" t="s">
        <v>74</v>
      </c>
      <c r="C1" s="217"/>
      <c r="D1" s="217"/>
      <c r="E1" s="217"/>
      <c r="F1" s="217"/>
      <c r="G1" s="217"/>
      <c r="H1" s="217"/>
      <c r="I1" s="217"/>
    </row>
    <row r="2" spans="1:9" ht="19.75" customHeight="1" x14ac:dyDescent="0.2">
      <c r="A2" s="71"/>
      <c r="B2" s="70"/>
      <c r="C2" s="70"/>
      <c r="D2" s="70"/>
      <c r="E2" s="70"/>
    </row>
    <row r="3" spans="1:9" ht="50" customHeight="1" x14ac:dyDescent="0.2">
      <c r="B3" s="219" t="s">
        <v>224</v>
      </c>
      <c r="C3" s="233" t="s">
        <v>220</v>
      </c>
      <c r="D3" s="234"/>
      <c r="E3" s="67"/>
      <c r="F3" s="219" t="s">
        <v>224</v>
      </c>
      <c r="G3" s="233" t="s">
        <v>222</v>
      </c>
      <c r="H3" s="234"/>
    </row>
    <row r="4" spans="1:9" ht="20" customHeight="1" x14ac:dyDescent="0.2">
      <c r="B4" s="219"/>
      <c r="C4" s="219" t="s">
        <v>106</v>
      </c>
      <c r="D4" s="219"/>
      <c r="F4" s="219"/>
      <c r="G4" s="219" t="s">
        <v>106</v>
      </c>
      <c r="H4" s="219"/>
    </row>
    <row r="5" spans="1:9" ht="20" customHeight="1" x14ac:dyDescent="0.2">
      <c r="B5" s="219"/>
      <c r="C5" s="219" t="s">
        <v>252</v>
      </c>
      <c r="D5" s="219"/>
      <c r="F5" s="219"/>
      <c r="G5" s="219" t="s">
        <v>252</v>
      </c>
      <c r="H5" s="219"/>
    </row>
    <row r="6" spans="1:9" ht="20" customHeight="1" x14ac:dyDescent="0.2">
      <c r="B6" s="219"/>
      <c r="C6" s="101" t="s">
        <v>51</v>
      </c>
      <c r="D6" s="101" t="s">
        <v>6</v>
      </c>
      <c r="F6" s="219"/>
      <c r="G6" s="101" t="s">
        <v>51</v>
      </c>
      <c r="H6" s="101" t="s">
        <v>6</v>
      </c>
    </row>
    <row r="7" spans="1:9" ht="20" customHeight="1" x14ac:dyDescent="0.2">
      <c r="B7" s="146" t="s">
        <v>201</v>
      </c>
      <c r="C7" s="157">
        <v>12</v>
      </c>
      <c r="D7" s="158">
        <v>4.0540540540540544</v>
      </c>
      <c r="E7" s="115"/>
      <c r="F7" s="156" t="s">
        <v>197</v>
      </c>
      <c r="G7" s="163">
        <v>14</v>
      </c>
      <c r="H7" s="158">
        <v>9.7222222222222232</v>
      </c>
    </row>
    <row r="8" spans="1:9" ht="20" customHeight="1" x14ac:dyDescent="0.2">
      <c r="B8" s="147" t="s">
        <v>260</v>
      </c>
      <c r="C8" s="159">
        <v>8</v>
      </c>
      <c r="D8" s="160">
        <v>2.7027027027027026</v>
      </c>
      <c r="E8" s="115"/>
      <c r="F8" s="45" t="s">
        <v>198</v>
      </c>
      <c r="G8" s="164">
        <v>2</v>
      </c>
      <c r="H8" s="160">
        <v>1.3888888888888888</v>
      </c>
    </row>
    <row r="9" spans="1:9" ht="20" customHeight="1" x14ac:dyDescent="0.2">
      <c r="B9" s="147" t="s">
        <v>199</v>
      </c>
      <c r="C9" s="159">
        <v>2</v>
      </c>
      <c r="D9" s="160">
        <v>0.67567567567567566</v>
      </c>
      <c r="E9" s="115"/>
      <c r="F9" s="147" t="s">
        <v>260</v>
      </c>
      <c r="G9" s="164">
        <v>10</v>
      </c>
      <c r="H9" s="160">
        <v>6.9444444444444446</v>
      </c>
    </row>
    <row r="10" spans="1:9" ht="20" customHeight="1" x14ac:dyDescent="0.2">
      <c r="B10" s="147" t="s">
        <v>205</v>
      </c>
      <c r="C10" s="159">
        <v>0</v>
      </c>
      <c r="D10" s="160">
        <v>0</v>
      </c>
      <c r="E10" s="115"/>
      <c r="F10" s="45" t="s">
        <v>199</v>
      </c>
      <c r="G10" s="164">
        <v>2</v>
      </c>
      <c r="H10" s="160">
        <v>1.3888888888888888</v>
      </c>
    </row>
    <row r="11" spans="1:9" ht="20" customHeight="1" x14ac:dyDescent="0.2">
      <c r="B11" s="147" t="s">
        <v>260</v>
      </c>
      <c r="C11" s="159">
        <v>2</v>
      </c>
      <c r="D11" s="160">
        <v>0.67567567567567566</v>
      </c>
      <c r="E11" s="115"/>
      <c r="F11" s="156" t="s">
        <v>200</v>
      </c>
      <c r="G11" s="163">
        <v>34</v>
      </c>
      <c r="H11" s="158">
        <v>23.611111111111111</v>
      </c>
    </row>
    <row r="12" spans="1:9" ht="20" customHeight="1" x14ac:dyDescent="0.2">
      <c r="B12" s="146" t="s">
        <v>197</v>
      </c>
      <c r="C12" s="157">
        <v>109</v>
      </c>
      <c r="D12" s="158">
        <v>36.824324324324323</v>
      </c>
      <c r="E12" s="115"/>
      <c r="F12" s="45" t="s">
        <v>198</v>
      </c>
      <c r="G12" s="164">
        <v>10</v>
      </c>
      <c r="H12" s="160">
        <v>6.9444444444444446</v>
      </c>
    </row>
    <row r="13" spans="1:9" ht="20" customHeight="1" x14ac:dyDescent="0.2">
      <c r="B13" s="147" t="s">
        <v>198</v>
      </c>
      <c r="C13" s="159">
        <v>9</v>
      </c>
      <c r="D13" s="160">
        <v>3.0405405405405408</v>
      </c>
      <c r="E13" s="115"/>
      <c r="F13" s="147" t="s">
        <v>260</v>
      </c>
      <c r="G13" s="164">
        <v>4</v>
      </c>
      <c r="H13" s="160">
        <v>2.7777777777777777</v>
      </c>
    </row>
    <row r="14" spans="1:9" ht="20" customHeight="1" x14ac:dyDescent="0.2">
      <c r="B14" s="147" t="s">
        <v>260</v>
      </c>
      <c r="C14" s="159">
        <v>52</v>
      </c>
      <c r="D14" s="160">
        <v>17.567567567567568</v>
      </c>
      <c r="E14" s="115"/>
      <c r="F14" s="147" t="s">
        <v>253</v>
      </c>
      <c r="G14" s="164">
        <v>2</v>
      </c>
      <c r="H14" s="160">
        <v>1.3888888888888888</v>
      </c>
    </row>
    <row r="15" spans="1:9" ht="20" customHeight="1" x14ac:dyDescent="0.2">
      <c r="B15" s="147" t="s">
        <v>253</v>
      </c>
      <c r="C15" s="159">
        <v>5</v>
      </c>
      <c r="D15" s="160">
        <v>1.6891891891891893</v>
      </c>
      <c r="E15" s="115"/>
      <c r="F15" s="45" t="s">
        <v>199</v>
      </c>
      <c r="G15" s="164">
        <v>18</v>
      </c>
      <c r="H15" s="160">
        <v>12.5</v>
      </c>
    </row>
    <row r="16" spans="1:9" ht="20" customHeight="1" x14ac:dyDescent="0.2">
      <c r="B16" s="147" t="s">
        <v>199</v>
      </c>
      <c r="C16" s="159">
        <v>43</v>
      </c>
      <c r="D16" s="160">
        <v>14.527027027027026</v>
      </c>
      <c r="E16" s="115"/>
      <c r="F16" s="156" t="s">
        <v>255</v>
      </c>
      <c r="G16" s="163">
        <v>12</v>
      </c>
      <c r="H16" s="158">
        <v>8.3333333333333321</v>
      </c>
    </row>
    <row r="17" spans="2:8" ht="20" customHeight="1" x14ac:dyDescent="0.2">
      <c r="B17" s="146" t="s">
        <v>200</v>
      </c>
      <c r="C17" s="157">
        <v>103</v>
      </c>
      <c r="D17" s="158">
        <v>34.797297297297298</v>
      </c>
      <c r="E17" s="115"/>
      <c r="F17" s="147" t="s">
        <v>260</v>
      </c>
      <c r="G17" s="164">
        <v>6</v>
      </c>
      <c r="H17" s="160">
        <v>4.1666666666666661</v>
      </c>
    </row>
    <row r="18" spans="2:8" ht="20" customHeight="1" x14ac:dyDescent="0.2">
      <c r="B18" s="147" t="s">
        <v>198</v>
      </c>
      <c r="C18" s="159">
        <v>12</v>
      </c>
      <c r="D18" s="160">
        <v>4.0540540540540544</v>
      </c>
      <c r="E18" s="115"/>
      <c r="F18" s="45" t="s">
        <v>199</v>
      </c>
      <c r="G18" s="164">
        <v>6</v>
      </c>
      <c r="H18" s="160">
        <v>4.1666666666666661</v>
      </c>
    </row>
    <row r="19" spans="2:8" ht="20" customHeight="1" x14ac:dyDescent="0.2">
      <c r="B19" s="147" t="s">
        <v>260</v>
      </c>
      <c r="C19" s="159">
        <v>13</v>
      </c>
      <c r="D19" s="160">
        <v>4.3918918918918921</v>
      </c>
      <c r="E19" s="115"/>
      <c r="F19" s="156" t="s">
        <v>254</v>
      </c>
      <c r="G19" s="163">
        <v>20</v>
      </c>
      <c r="H19" s="158">
        <v>13.888888888888889</v>
      </c>
    </row>
    <row r="20" spans="2:8" ht="20" customHeight="1" x14ac:dyDescent="0.2">
      <c r="B20" s="147" t="s">
        <v>253</v>
      </c>
      <c r="C20" s="159">
        <v>18</v>
      </c>
      <c r="D20" s="160">
        <v>6.0810810810810816</v>
      </c>
      <c r="E20" s="115"/>
      <c r="F20" s="45" t="s">
        <v>198</v>
      </c>
      <c r="G20" s="164">
        <v>9</v>
      </c>
      <c r="H20" s="160">
        <v>6.25</v>
      </c>
    </row>
    <row r="21" spans="2:8" ht="20" customHeight="1" x14ac:dyDescent="0.2">
      <c r="B21" s="147" t="s">
        <v>199</v>
      </c>
      <c r="C21" s="159">
        <v>60</v>
      </c>
      <c r="D21" s="160">
        <v>20.27027027027027</v>
      </c>
      <c r="E21" s="115"/>
      <c r="F21" s="147" t="s">
        <v>260</v>
      </c>
      <c r="G21" s="164">
        <v>10</v>
      </c>
      <c r="H21" s="160">
        <v>6.9444444444444446</v>
      </c>
    </row>
    <row r="22" spans="2:8" ht="20" customHeight="1" x14ac:dyDescent="0.2">
      <c r="B22" s="146" t="s">
        <v>255</v>
      </c>
      <c r="C22" s="157">
        <v>11</v>
      </c>
      <c r="D22" s="158">
        <v>3.7162162162162162</v>
      </c>
      <c r="E22" s="115"/>
      <c r="F22" s="45" t="s">
        <v>199</v>
      </c>
      <c r="G22" s="164">
        <v>1</v>
      </c>
      <c r="H22" s="160">
        <v>0.69444444444444442</v>
      </c>
    </row>
    <row r="23" spans="2:8" ht="20" customHeight="1" x14ac:dyDescent="0.2">
      <c r="B23" s="147" t="s">
        <v>260</v>
      </c>
      <c r="C23" s="159">
        <v>6</v>
      </c>
      <c r="D23" s="160">
        <v>2.0270270270270272</v>
      </c>
      <c r="E23" s="115"/>
      <c r="F23" s="156" t="s">
        <v>203</v>
      </c>
      <c r="G23" s="163">
        <v>1</v>
      </c>
      <c r="H23" s="158">
        <v>0.69444444444444442</v>
      </c>
    </row>
    <row r="24" spans="2:8" ht="20" customHeight="1" x14ac:dyDescent="0.2">
      <c r="B24" s="147" t="s">
        <v>199</v>
      </c>
      <c r="C24" s="159">
        <v>5</v>
      </c>
      <c r="D24" s="160">
        <v>1.6891891891891893</v>
      </c>
      <c r="E24" s="115"/>
      <c r="F24" s="147" t="s">
        <v>260</v>
      </c>
      <c r="G24" s="164">
        <v>1</v>
      </c>
      <c r="H24" s="160">
        <v>0.69444444444444442</v>
      </c>
    </row>
    <row r="25" spans="2:8" ht="20" customHeight="1" x14ac:dyDescent="0.2">
      <c r="B25" s="146" t="s">
        <v>254</v>
      </c>
      <c r="C25" s="157">
        <v>28</v>
      </c>
      <c r="D25" s="158">
        <v>9.4594594594594597</v>
      </c>
      <c r="E25" s="115"/>
      <c r="F25" s="156" t="s">
        <v>204</v>
      </c>
      <c r="G25" s="163">
        <v>1</v>
      </c>
      <c r="H25" s="158">
        <v>0.69444444444444442</v>
      </c>
    </row>
    <row r="26" spans="2:8" ht="20" customHeight="1" x14ac:dyDescent="0.2">
      <c r="B26" s="147" t="s">
        <v>198</v>
      </c>
      <c r="C26" s="159">
        <v>11</v>
      </c>
      <c r="D26" s="160">
        <v>3.7162162162162162</v>
      </c>
      <c r="E26" s="115"/>
      <c r="F26" s="147" t="s">
        <v>260</v>
      </c>
      <c r="G26" s="164">
        <v>1</v>
      </c>
      <c r="H26" s="160">
        <v>0.69444444444444442</v>
      </c>
    </row>
    <row r="27" spans="2:8" ht="20" customHeight="1" x14ac:dyDescent="0.2">
      <c r="B27" s="147" t="s">
        <v>260</v>
      </c>
      <c r="C27" s="159">
        <v>13</v>
      </c>
      <c r="D27" s="160">
        <v>4.3918918918918921</v>
      </c>
      <c r="E27" s="115"/>
      <c r="F27" s="156" t="s">
        <v>206</v>
      </c>
      <c r="G27" s="163">
        <v>54</v>
      </c>
      <c r="H27" s="158">
        <v>37.5</v>
      </c>
    </row>
    <row r="28" spans="2:8" ht="20" customHeight="1" x14ac:dyDescent="0.2">
      <c r="B28" s="147" t="s">
        <v>199</v>
      </c>
      <c r="C28" s="159">
        <v>4</v>
      </c>
      <c r="D28" s="160">
        <v>1.3513513513513513</v>
      </c>
      <c r="E28" s="115"/>
      <c r="F28" s="45" t="s">
        <v>198</v>
      </c>
      <c r="G28" s="164">
        <v>6</v>
      </c>
      <c r="H28" s="160">
        <v>4.1666666666666661</v>
      </c>
    </row>
    <row r="29" spans="2:8" ht="20" customHeight="1" x14ac:dyDescent="0.2">
      <c r="B29" s="146" t="s">
        <v>203</v>
      </c>
      <c r="C29" s="157">
        <v>2</v>
      </c>
      <c r="D29" s="158">
        <v>0.67567567567567566</v>
      </c>
      <c r="E29" s="115"/>
      <c r="F29" s="147" t="s">
        <v>260</v>
      </c>
      <c r="G29" s="164">
        <v>29</v>
      </c>
      <c r="H29" s="160">
        <v>20.138888888888889</v>
      </c>
    </row>
    <row r="30" spans="2:8" ht="20" customHeight="1" x14ac:dyDescent="0.2">
      <c r="B30" s="147" t="s">
        <v>260</v>
      </c>
      <c r="C30" s="159">
        <v>1</v>
      </c>
      <c r="D30" s="160">
        <v>0.33783783783783783</v>
      </c>
      <c r="E30" s="115"/>
      <c r="F30" s="147" t="s">
        <v>253</v>
      </c>
      <c r="G30" s="164">
        <v>4</v>
      </c>
      <c r="H30" s="160">
        <v>2.7777777777777777</v>
      </c>
    </row>
    <row r="31" spans="2:8" ht="20" customHeight="1" x14ac:dyDescent="0.2">
      <c r="B31" s="147" t="s">
        <v>225</v>
      </c>
      <c r="C31" s="159">
        <v>0</v>
      </c>
      <c r="D31" s="160">
        <v>0</v>
      </c>
      <c r="E31" s="115"/>
      <c r="F31" s="45" t="s">
        <v>199</v>
      </c>
      <c r="G31" s="164">
        <v>15</v>
      </c>
      <c r="H31" s="160">
        <v>10.416666666666668</v>
      </c>
    </row>
    <row r="32" spans="2:8" ht="20" customHeight="1" x14ac:dyDescent="0.2">
      <c r="B32" s="147" t="s">
        <v>260</v>
      </c>
      <c r="C32" s="159">
        <v>1</v>
      </c>
      <c r="D32" s="160">
        <v>0.33783783783783783</v>
      </c>
      <c r="E32" s="115"/>
      <c r="F32" s="156" t="s">
        <v>202</v>
      </c>
      <c r="G32" s="163">
        <v>8</v>
      </c>
      <c r="H32" s="158">
        <v>5.5555555555555554</v>
      </c>
    </row>
    <row r="33" spans="2:10" ht="20" customHeight="1" x14ac:dyDescent="0.2">
      <c r="B33" s="146" t="s">
        <v>206</v>
      </c>
      <c r="C33" s="157">
        <v>4</v>
      </c>
      <c r="D33" s="158">
        <v>1.3513513513513513</v>
      </c>
      <c r="E33" s="115"/>
      <c r="F33" s="45" t="s">
        <v>198</v>
      </c>
      <c r="G33" s="164">
        <v>3</v>
      </c>
      <c r="H33" s="160">
        <v>2.083333333333333</v>
      </c>
    </row>
    <row r="34" spans="2:10" ht="20" customHeight="1" x14ac:dyDescent="0.2">
      <c r="B34" s="147" t="s">
        <v>198</v>
      </c>
      <c r="C34" s="159">
        <v>2</v>
      </c>
      <c r="D34" s="160">
        <v>0.67567567567567566</v>
      </c>
      <c r="E34" s="115"/>
      <c r="F34" s="147" t="s">
        <v>260</v>
      </c>
      <c r="G34" s="164">
        <v>3</v>
      </c>
      <c r="H34" s="160">
        <v>2.083333333333333</v>
      </c>
    </row>
    <row r="35" spans="2:10" ht="20" customHeight="1" x14ac:dyDescent="0.2">
      <c r="B35" s="147" t="s">
        <v>260</v>
      </c>
      <c r="C35" s="159">
        <v>1</v>
      </c>
      <c r="D35" s="160">
        <v>0.33783783783783783</v>
      </c>
      <c r="E35" s="115"/>
      <c r="F35" s="45" t="s">
        <v>199</v>
      </c>
      <c r="G35" s="164">
        <v>2</v>
      </c>
      <c r="H35" s="160">
        <v>1.3888888888888888</v>
      </c>
    </row>
    <row r="36" spans="2:10" ht="20" customHeight="1" x14ac:dyDescent="0.2">
      <c r="B36" s="147" t="s">
        <v>199</v>
      </c>
      <c r="C36" s="159">
        <v>1</v>
      </c>
      <c r="D36" s="160">
        <v>0.33783783783783783</v>
      </c>
      <c r="E36" s="14"/>
      <c r="F36" s="120" t="s">
        <v>3</v>
      </c>
      <c r="G36" s="165">
        <v>144</v>
      </c>
      <c r="H36" s="162">
        <v>100</v>
      </c>
    </row>
    <row r="37" spans="2:10" ht="20" customHeight="1" x14ac:dyDescent="0.2">
      <c r="B37" s="146" t="s">
        <v>202</v>
      </c>
      <c r="C37" s="157">
        <v>27</v>
      </c>
      <c r="D37" s="158">
        <v>9.121621621621621</v>
      </c>
    </row>
    <row r="38" spans="2:10" ht="20" customHeight="1" x14ac:dyDescent="0.2">
      <c r="B38" s="147" t="s">
        <v>198</v>
      </c>
      <c r="C38" s="159">
        <v>2</v>
      </c>
      <c r="D38" s="160">
        <v>0.67567567567567566</v>
      </c>
    </row>
    <row r="39" spans="2:10" ht="20" customHeight="1" x14ac:dyDescent="0.2">
      <c r="B39" s="147" t="s">
        <v>260</v>
      </c>
      <c r="C39" s="159">
        <v>15</v>
      </c>
      <c r="D39" s="160">
        <v>5.0675675675675675</v>
      </c>
      <c r="F39" s="124"/>
    </row>
    <row r="40" spans="2:10" ht="20" customHeight="1" x14ac:dyDescent="0.2">
      <c r="B40" s="147" t="s">
        <v>253</v>
      </c>
      <c r="C40" s="159">
        <v>2</v>
      </c>
      <c r="D40" s="160">
        <v>0.67567567567567566</v>
      </c>
    </row>
    <row r="41" spans="2:10" ht="20" customHeight="1" x14ac:dyDescent="0.2">
      <c r="B41" s="147" t="s">
        <v>199</v>
      </c>
      <c r="C41" s="159">
        <v>8</v>
      </c>
      <c r="D41" s="160">
        <v>2.7027027027027026</v>
      </c>
    </row>
    <row r="42" spans="2:10" ht="20" customHeight="1" x14ac:dyDescent="0.2">
      <c r="B42" s="114" t="s">
        <v>3</v>
      </c>
      <c r="C42" s="161">
        <v>296</v>
      </c>
      <c r="D42" s="162">
        <v>100</v>
      </c>
    </row>
    <row r="43" spans="2:10" ht="25" customHeight="1" x14ac:dyDescent="0.2">
      <c r="B43" s="223" t="s">
        <v>37</v>
      </c>
      <c r="C43" s="223"/>
      <c r="D43" s="223"/>
      <c r="E43" s="223"/>
      <c r="F43" s="223"/>
      <c r="G43" s="223"/>
      <c r="H43" s="223"/>
      <c r="I43" s="223"/>
      <c r="J43" s="223"/>
    </row>
    <row r="44" spans="2:10" x14ac:dyDescent="0.2"/>
  </sheetData>
  <sheetProtection algorithmName="SHA-512" hashValue="noAYT6983nZlI7dXqSGTBMt2KY1Udbj31wxtPAn6S5Nl0DNDPyoJX86ZfDxDhHOBV7MMMNTq1yiWtSTE5BaUUQ==" saltValue="E3qHKYRyjwjGRPInL+iQEA==" spinCount="100000" sheet="1" objects="1" scenarios="1"/>
  <sortState xmlns:xlrd2="http://schemas.microsoft.com/office/spreadsheetml/2017/richdata2" ref="F32:H34">
    <sortCondition descending="1" ref="G32:G34"/>
  </sortState>
  <mergeCells count="10">
    <mergeCell ref="B43:J43"/>
    <mergeCell ref="B1:I1"/>
    <mergeCell ref="C4:D4"/>
    <mergeCell ref="C5:D5"/>
    <mergeCell ref="G4:H4"/>
    <mergeCell ref="G5:H5"/>
    <mergeCell ref="G3:H3"/>
    <mergeCell ref="C3:D3"/>
    <mergeCell ref="B3:B6"/>
    <mergeCell ref="F3:F6"/>
  </mergeCells>
  <pageMargins left="0.7" right="0.7" top="0.75" bottom="0.75" header="0.3" footer="0.3"/>
  <pageSetup paperSize="9" scale="56"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21</vt:i4>
      </vt:variant>
    </vt:vector>
  </HeadingPairs>
  <TitlesOfParts>
    <vt:vector size="21" baseType="lpstr">
      <vt:lpstr>Portada</vt:lpstr>
      <vt:lpstr>Índice</vt:lpstr>
      <vt:lpstr>Notas metodológicas</vt:lpstr>
      <vt:lpstr>Créditos</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Estadístico de Capacitación volumen 2 número 2</dc:title>
  <dc:subject>El objetivo del IEC es brindar información estadística acerca de las actividades formativas realizadas por el INAP en forma sintética y sistematizada, a partir de los datos que proporciona el Sistema de Acreditación INAP (SAI). Este informe se propone contribuir a una comprensión clara y actualizada del funcionamiento de la capacitación ofrecida a las/los agentes de la Administración Pública Nacional (APN). Se espera que esta comprensión coadyuve al desarrollo de la formación del personal público, que es un factor crucial para el fortalecimiento de las capacidades estatales.
El presente es el segundo número del segundo año del IEC y estudia el período mayo-agosto de 2022. Del mismo modo que en la edición previa de este año, se busca establecer comparaciones con el año anterior, mediante el contraste de los valores asociados a ciertas variables en el mismo cuatrimestre de distintos años. Una aclaración relevante al respecto es que, en los dos períodos formativos 2021 y 2022, hay algunas diferencias entre las Propuestas Formativas, que consisten en la planificación anual de las actividades. Las principales modificaciones han sido descriptas en el primer número del IEC de 2022, pero se reiteran en esta edición en la medida en que resulten relevantes.</dc:subject>
  <dc:creator>Jorge Zappino; Leonardo Llusa; Dante Sabatto</dc:creator>
  <cp:keywords>capacitación; Estadística; Administración Pública Nacional; propuesta formativa; INAP</cp:keywords>
  <cp:lastModifiedBy/>
  <dcterms:created xsi:type="dcterms:W3CDTF">2006-09-16T00:00:00Z</dcterms:created>
  <dcterms:modified xsi:type="dcterms:W3CDTF">2022-11-02T14:35:42Z</dcterms:modified>
</cp:coreProperties>
</file>