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 filterPrivacy="1" codeName="ThisWorkbook" defaultThemeVersion="124226"/>
  <xr:revisionPtr revIDLastSave="0" documentId="13_ncr:1_{BEEDBA9F-7110-B84B-B408-EE1CD5CFAD6A}" xr6:coauthVersionLast="47" xr6:coauthVersionMax="47" xr10:uidLastSave="{00000000-0000-0000-0000-000000000000}"/>
  <bookViews>
    <workbookView xWindow="3440" yWindow="500" windowWidth="25660" windowHeight="14920" tabRatio="802" xr2:uid="{00000000-000D-0000-FFFF-FFFF00000000}"/>
  </bookViews>
  <sheets>
    <sheet name="Portada" sheetId="40" r:id="rId1"/>
    <sheet name="Índice" sheetId="2" r:id="rId2"/>
    <sheet name="Notas metodológicas" sheetId="39" r:id="rId3"/>
    <sheet name="Créditos" sheetId="42" r:id="rId4"/>
    <sheet name="C1" sheetId="45" r:id="rId5"/>
    <sheet name="C2" sheetId="6" r:id="rId6"/>
    <sheet name="C3" sheetId="8" r:id="rId7"/>
    <sheet name="C4" sheetId="4" r:id="rId8"/>
    <sheet name="C5" sheetId="43" r:id="rId9"/>
    <sheet name="C6" sheetId="48" r:id="rId10"/>
    <sheet name="C7" sheetId="9" r:id="rId11"/>
    <sheet name="C8" sheetId="10" r:id="rId12"/>
    <sheet name="C9" sheetId="11" r:id="rId13"/>
    <sheet name="C10" sheetId="12" r:id="rId14"/>
    <sheet name="C11" sheetId="13" r:id="rId15"/>
    <sheet name="C12" sheetId="14" r:id="rId16"/>
    <sheet name="C13" sheetId="15" r:id="rId17"/>
    <sheet name="C14" sheetId="44" r:id="rId18"/>
    <sheet name="C15" sheetId="18" r:id="rId19"/>
    <sheet name="C16" sheetId="21" r:id="rId20"/>
    <sheet name="C17" sheetId="46" r:id="rId21"/>
  </sheets>
  <definedNames>
    <definedName name="_xlnm._FilterDatabase" localSheetId="5" hidden="1">'C2'!#REF!</definedName>
    <definedName name="A" localSheetId="20">'C3'!#REF!</definedName>
    <definedName name="A" localSheetId="9">'C3'!#REF!</definedName>
    <definedName name="A">'C3'!#REF!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2" l="1"/>
  <c r="C14" i="48" l="1"/>
  <c r="D13" i="48" s="1"/>
  <c r="D10" i="48" l="1"/>
  <c r="D7" i="48"/>
  <c r="D11" i="48"/>
  <c r="D8" i="48"/>
  <c r="D12" i="48"/>
  <c r="D9" i="48"/>
  <c r="D14" i="48" l="1"/>
  <c r="D17" i="21"/>
  <c r="G6" i="6"/>
  <c r="D6" i="6" s="1"/>
  <c r="E16" i="21" l="1"/>
  <c r="E15" i="21"/>
  <c r="E14" i="21"/>
  <c r="E13" i="21"/>
  <c r="E11" i="21"/>
  <c r="E10" i="21"/>
  <c r="E6" i="21"/>
  <c r="E9" i="21"/>
  <c r="E7" i="21"/>
  <c r="F6" i="6"/>
  <c r="H6" i="6" s="1"/>
  <c r="E17" i="21" l="1"/>
  <c r="C16" i="18"/>
  <c r="D12" i="18" l="1"/>
  <c r="D8" i="18"/>
  <c r="D15" i="18"/>
  <c r="D11" i="18"/>
  <c r="D7" i="18"/>
  <c r="D14" i="18"/>
  <c r="D10" i="18"/>
  <c r="D6" i="18"/>
  <c r="D13" i="18"/>
  <c r="D9" i="18"/>
  <c r="B10" i="2"/>
  <c r="D11" i="2"/>
  <c r="D10" i="2"/>
  <c r="D9" i="2"/>
  <c r="D8" i="2"/>
  <c r="D7" i="2"/>
  <c r="D5" i="2"/>
  <c r="D4" i="2"/>
  <c r="D3" i="2"/>
  <c r="B12" i="2"/>
  <c r="B9" i="2"/>
  <c r="B8" i="2"/>
  <c r="B11" i="2"/>
  <c r="B7" i="2"/>
  <c r="B6" i="2"/>
  <c r="B5" i="2"/>
  <c r="D16" i="18" l="1"/>
  <c r="M7" i="45"/>
  <c r="G14" i="44" l="1"/>
  <c r="G13" i="44"/>
  <c r="G12" i="44"/>
  <c r="G11" i="44"/>
  <c r="G10" i="44"/>
  <c r="G9" i="44"/>
  <c r="G8" i="44"/>
  <c r="G15" i="44" l="1"/>
  <c r="C15" i="44"/>
  <c r="D14" i="44" s="1"/>
  <c r="E15" i="44"/>
  <c r="F14" i="44" s="1"/>
  <c r="H14" i="44" l="1"/>
  <c r="H11" i="44"/>
  <c r="H12" i="44"/>
  <c r="H9" i="44"/>
  <c r="H13" i="44"/>
  <c r="H8" i="44"/>
  <c r="H10" i="44"/>
  <c r="D8" i="44"/>
  <c r="D9" i="44"/>
  <c r="D10" i="44"/>
  <c r="D11" i="44"/>
  <c r="D12" i="44"/>
  <c r="F8" i="44"/>
  <c r="F9" i="44"/>
  <c r="F12" i="44"/>
  <c r="D13" i="44"/>
  <c r="F13" i="44"/>
  <c r="F10" i="44"/>
  <c r="F11" i="44"/>
  <c r="F15" i="44" l="1"/>
  <c r="H15" i="44"/>
  <c r="D15" i="44"/>
  <c r="C18" i="13"/>
  <c r="E18" i="13"/>
  <c r="G17" i="13"/>
  <c r="G16" i="13"/>
  <c r="G15" i="13"/>
  <c r="G14" i="13"/>
  <c r="G13" i="13"/>
  <c r="G12" i="13"/>
  <c r="G11" i="13"/>
  <c r="G10" i="13"/>
  <c r="G9" i="13"/>
  <c r="G8" i="13"/>
  <c r="F17" i="13" l="1"/>
  <c r="D17" i="13"/>
  <c r="D13" i="13"/>
  <c r="D9" i="13"/>
  <c r="D16" i="13"/>
  <c r="D12" i="13"/>
  <c r="D8" i="13"/>
  <c r="D15" i="13"/>
  <c r="D11" i="13"/>
  <c r="D14" i="13"/>
  <c r="D10" i="13"/>
  <c r="G18" i="13"/>
  <c r="F10" i="13"/>
  <c r="F14" i="13"/>
  <c r="F11" i="13"/>
  <c r="F15" i="13"/>
  <c r="F8" i="13"/>
  <c r="F12" i="13"/>
  <c r="F16" i="13"/>
  <c r="F9" i="13"/>
  <c r="F13" i="13"/>
  <c r="H14" i="13" l="1"/>
  <c r="H9" i="13"/>
  <c r="H15" i="13"/>
  <c r="H13" i="13"/>
  <c r="H16" i="13"/>
  <c r="H8" i="13"/>
  <c r="H11" i="13"/>
  <c r="H10" i="13"/>
  <c r="H17" i="13"/>
  <c r="H12" i="13"/>
  <c r="L7" i="45" l="1"/>
  <c r="K8" i="45" l="1"/>
  <c r="I8" i="45"/>
  <c r="G8" i="45"/>
  <c r="E8" i="45"/>
  <c r="C8" i="45"/>
  <c r="M8" i="45" l="1"/>
  <c r="C7" i="6" l="1"/>
  <c r="E7" i="6"/>
  <c r="H12" i="8" l="1"/>
  <c r="D13" i="8" l="1"/>
  <c r="E12" i="8" s="1"/>
  <c r="F13" i="8"/>
  <c r="G12" i="8" s="1"/>
  <c r="C10" i="15" l="1"/>
  <c r="C10" i="12"/>
  <c r="C13" i="11"/>
  <c r="C11" i="10"/>
  <c r="C13" i="10" s="1"/>
  <c r="D7" i="15" l="1"/>
  <c r="D8" i="12"/>
  <c r="D13" i="11"/>
  <c r="D9" i="12"/>
  <c r="D10" i="12"/>
  <c r="C12" i="12"/>
  <c r="D7" i="12"/>
  <c r="D11" i="11"/>
  <c r="D10" i="11"/>
  <c r="D7" i="11"/>
  <c r="D8" i="11"/>
  <c r="D12" i="11"/>
  <c r="C15" i="11"/>
  <c r="D9" i="11"/>
  <c r="D10" i="10"/>
  <c r="D11" i="10"/>
  <c r="D9" i="10"/>
  <c r="D7" i="10"/>
  <c r="D8" i="10"/>
  <c r="D8" i="15" l="1"/>
  <c r="D9" i="15"/>
  <c r="D10" i="15" l="1"/>
  <c r="F7" i="6" l="1"/>
  <c r="G7" i="6"/>
  <c r="H7" i="6" l="1"/>
  <c r="D7" i="6"/>
  <c r="G11" i="8"/>
  <c r="E11" i="8"/>
  <c r="H11" i="8"/>
  <c r="H10" i="8"/>
  <c r="H9" i="8"/>
  <c r="H8" i="8"/>
  <c r="G10" i="8" l="1"/>
  <c r="G8" i="8"/>
  <c r="G13" i="8"/>
  <c r="G9" i="8"/>
  <c r="E13" i="8"/>
  <c r="E9" i="8"/>
  <c r="E8" i="8"/>
  <c r="E10" i="8"/>
  <c r="H13" i="8"/>
  <c r="I12" i="8" s="1"/>
  <c r="I11" i="8" l="1"/>
  <c r="I10" i="8"/>
  <c r="I9" i="8"/>
  <c r="I13" i="8"/>
  <c r="I8" i="8"/>
  <c r="L8" i="45" l="1"/>
  <c r="H7" i="45"/>
  <c r="H8" i="45" s="1"/>
  <c r="J7" i="45" l="1"/>
  <c r="J8" i="45" s="1"/>
  <c r="D7" i="45"/>
  <c r="F7" i="45"/>
  <c r="F8" i="45" s="1"/>
  <c r="N7" i="45" l="1"/>
  <c r="D8" i="45"/>
  <c r="N8" i="45" s="1"/>
</calcChain>
</file>

<file path=xl/sharedStrings.xml><?xml version="1.0" encoding="utf-8"?>
<sst xmlns="http://schemas.openxmlformats.org/spreadsheetml/2006/main" count="541" uniqueCount="275">
  <si>
    <t>Aprobados</t>
  </si>
  <si>
    <t>Desaprobados</t>
  </si>
  <si>
    <t>Cursando</t>
  </si>
  <si>
    <t>Total</t>
  </si>
  <si>
    <t>S/D</t>
  </si>
  <si>
    <t>Cant.</t>
  </si>
  <si>
    <t>%</t>
  </si>
  <si>
    <t>F</t>
  </si>
  <si>
    <t>M</t>
  </si>
  <si>
    <t>Género</t>
  </si>
  <si>
    <t>Condición</t>
  </si>
  <si>
    <t>Escalafón</t>
  </si>
  <si>
    <t>General</t>
  </si>
  <si>
    <t>Profesional</t>
  </si>
  <si>
    <t>Especializado</t>
  </si>
  <si>
    <t>Agrupamiento</t>
  </si>
  <si>
    <t>Nivel</t>
  </si>
  <si>
    <t>No corresponde</t>
  </si>
  <si>
    <t>Nivel D</t>
  </si>
  <si>
    <t>Nivel C</t>
  </si>
  <si>
    <t>Nivel E</t>
  </si>
  <si>
    <t>Nivel B</t>
  </si>
  <si>
    <t>Nivel A</t>
  </si>
  <si>
    <t>Nivel F</t>
  </si>
  <si>
    <t>Tramo</t>
  </si>
  <si>
    <t>Avanzado</t>
  </si>
  <si>
    <t>Intermedio</t>
  </si>
  <si>
    <t>Posgrado Incompleto</t>
  </si>
  <si>
    <t>Jurisdicción</t>
  </si>
  <si>
    <t>* Menos de 100 inscriptos</t>
  </si>
  <si>
    <t>Modalidad</t>
  </si>
  <si>
    <t>16 a 25 años</t>
  </si>
  <si>
    <t>26 a 35 años</t>
  </si>
  <si>
    <t>36 a 45 años</t>
  </si>
  <si>
    <t>46 a 55 años</t>
  </si>
  <si>
    <t>56 a 65 años</t>
  </si>
  <si>
    <t>66 a 75 años</t>
  </si>
  <si>
    <t>Fuente: Elaboración propia con base en Sistema de Acreditación INAP (SAI)</t>
  </si>
  <si>
    <t>Capacitación externa</t>
  </si>
  <si>
    <t>Con curso finalizado</t>
  </si>
  <si>
    <t>Subtotal</t>
  </si>
  <si>
    <t>Con vacante asignada</t>
  </si>
  <si>
    <t>N/C</t>
  </si>
  <si>
    <t>Notas metodológicas</t>
  </si>
  <si>
    <t xml:space="preserve">     </t>
  </si>
  <si>
    <t>Período</t>
  </si>
  <si>
    <t>Índice</t>
  </si>
  <si>
    <t xml:space="preserve"> </t>
  </si>
  <si>
    <t>Presencial</t>
  </si>
  <si>
    <t>Créditos</t>
  </si>
  <si>
    <t>Cantidad de cursos</t>
  </si>
  <si>
    <t>Cantidad</t>
  </si>
  <si>
    <t>Ausentes / libres</t>
  </si>
  <si>
    <t>Superior universitario completo</t>
  </si>
  <si>
    <t>Superior no universitario completo</t>
  </si>
  <si>
    <t>Posgrado completo</t>
  </si>
  <si>
    <t>Superior no universitario incompleto</t>
  </si>
  <si>
    <t>Nivel de estudios</t>
  </si>
  <si>
    <t>Campus virtual</t>
  </si>
  <si>
    <t>Rango etario</t>
  </si>
  <si>
    <t>Al 31 de agosto 2020, el 61 % de los inscriptos pertenecen al género femenino, mientras que el 39 % restante pertenece al género masculino.</t>
  </si>
  <si>
    <t xml:space="preserve"> %</t>
  </si>
  <si>
    <t>% sobre el total del nivel en el SINEP</t>
  </si>
  <si>
    <t>Secundario</t>
  </si>
  <si>
    <t>Superior universitario incompleto</t>
  </si>
  <si>
    <t>Primario</t>
  </si>
  <si>
    <t>Ciclo Básico</t>
  </si>
  <si>
    <t>Rango de duración</t>
  </si>
  <si>
    <t>Prolongado</t>
  </si>
  <si>
    <t>De larga duración</t>
  </si>
  <si>
    <t>Total general</t>
  </si>
  <si>
    <t>•</t>
  </si>
  <si>
    <t>A partir de una consulta que relaciona las tablas de datos se genera una salida de información que completa el perfil del participante en lo que respecta a su carrera y lugar donde desempeña sus tareas.</t>
  </si>
  <si>
    <t>La consulta contiene datos del año en curso de actividades de la oferta del INAP.</t>
  </si>
  <si>
    <t>El uso del lenguaje inclusivo y no sexista implica un cambio cultural que se enmarca en un objetivo de la actual gestión de Gobierno y se sustenta en la normativa vigente en materia de género, diversidad y derechos humanos en la Argentina. En esta publicación se utilizan diferentes estrategias para no caer en prejuicios y estereotipos que promueven la desigualdad, la exclusión o la discriminación de colectivos, personas o grupos</t>
  </si>
  <si>
    <t>C5. Cursos/actividades según programa/área</t>
  </si>
  <si>
    <t>Cursos/Actividades que comienzan y finalizan dentro del cuatrimestre</t>
  </si>
  <si>
    <t>Científico-técnico</t>
  </si>
  <si>
    <t>10 o más</t>
  </si>
  <si>
    <t>Breve (1 a 9 h)</t>
  </si>
  <si>
    <t>Intermedio (10 a 15 h)</t>
  </si>
  <si>
    <t>(16 a 30 h)</t>
  </si>
  <si>
    <t>(31 a 60 h)</t>
  </si>
  <si>
    <t>(61 a 100 h)</t>
  </si>
  <si>
    <t>(101 a 130 h)</t>
  </si>
  <si>
    <t>(131 a 160 h)</t>
  </si>
  <si>
    <t>(161 a 200 h)</t>
  </si>
  <si>
    <t>10 a 15 h</t>
  </si>
  <si>
    <t>16 a 30 h</t>
  </si>
  <si>
    <t>31 a 60 h</t>
  </si>
  <si>
    <t>1 a 9 h</t>
  </si>
  <si>
    <t>61 a 100 h</t>
  </si>
  <si>
    <t>C1. Inscripciones según condición de cursada</t>
  </si>
  <si>
    <t>C2. Inscripciones según género</t>
  </si>
  <si>
    <t>C3. Inscripciones según condición de cursada y género</t>
  </si>
  <si>
    <t>C4. Inscripciones según programa/área</t>
  </si>
  <si>
    <t>Personal Contratado</t>
  </si>
  <si>
    <t>Ley Marco 48</t>
  </si>
  <si>
    <t>Personal Civil de las Fuerzas Armadas</t>
  </si>
  <si>
    <t>Personal de Seguridad y Defensa del Servicio Penitenciario Nacional</t>
  </si>
  <si>
    <t>Personal del Instituto Nacional de Tecnologías Agropecuarias</t>
  </si>
  <si>
    <t>Personal de la Dirección Nacional de Vialidad</t>
  </si>
  <si>
    <t>Personal de Seguridad y Defensa de la Gendarmería Nacional</t>
  </si>
  <si>
    <t>Personal de la Dirección General Impositiva</t>
  </si>
  <si>
    <t>Personal de la SIGEN</t>
  </si>
  <si>
    <t>Personal de la Dirección General de Fabricaciones Militares</t>
  </si>
  <si>
    <t>Otros</t>
  </si>
  <si>
    <t>Fuerza Aérea Argentina</t>
  </si>
  <si>
    <t>Secretaría de Cultura</t>
  </si>
  <si>
    <t>Armada Argentina</t>
  </si>
  <si>
    <t>Ministerio de Economía y Finanzas Públicas</t>
  </si>
  <si>
    <t>Estado Mayor General del Ejercito</t>
  </si>
  <si>
    <t>Ministerio de Seguridad</t>
  </si>
  <si>
    <t>Jefatura de Gabinete</t>
  </si>
  <si>
    <t>Administración de Parques Nacionales</t>
  </si>
  <si>
    <t>Servicio Penitenciario Federal</t>
  </si>
  <si>
    <t>Servicio Nacional de Sanidad y Calidad Agroalimentaria</t>
  </si>
  <si>
    <t>Ministerio del Interior</t>
  </si>
  <si>
    <t>Ministerio de Salud y Ambiente</t>
  </si>
  <si>
    <t>Ministerio de Agricultura, Ganadería y Pesca</t>
  </si>
  <si>
    <t>Gendarmería Nacional</t>
  </si>
  <si>
    <t>Dirección Nacional de Migraciones</t>
  </si>
  <si>
    <t>Ministerio de Educación</t>
  </si>
  <si>
    <t>Secretaría Nacional de Niñez, Adolescencia y Familia</t>
  </si>
  <si>
    <t>CONICET</t>
  </si>
  <si>
    <t>Ministerio de Industria</t>
  </si>
  <si>
    <t>ANMAT</t>
  </si>
  <si>
    <t>Ministerio de Relac. Ext., Comercio Internac. y Culto</t>
  </si>
  <si>
    <t>Instituto Nacional de Vitivinicultura</t>
  </si>
  <si>
    <t>Ministerio de Desarrollo Social</t>
  </si>
  <si>
    <t>Ministerio de Justicia y Derechos Humanos</t>
  </si>
  <si>
    <t>Ministerio de Transporte</t>
  </si>
  <si>
    <t>Secretaría General</t>
  </si>
  <si>
    <t>Ministerio de Defensa</t>
  </si>
  <si>
    <t>Corredores Viales S.A.</t>
  </si>
  <si>
    <t>Superintendencia de Servicios de Salud</t>
  </si>
  <si>
    <t>Sec. de Ambiente Desarrollo Sustentable</t>
  </si>
  <si>
    <t>Servicio Meteorológico Nacional</t>
  </si>
  <si>
    <t>Junta de Seguridad del Transporte</t>
  </si>
  <si>
    <t>INIDEP</t>
  </si>
  <si>
    <t>Sec. Legal y Técnica</t>
  </si>
  <si>
    <t>Hospital Nac. Prof. Alejandro A. Posadas</t>
  </si>
  <si>
    <t>Grupo Provincia S.A.</t>
  </si>
  <si>
    <t>Instituto de Ayuda Financiera para pago de Retiros y Pensiones Militares</t>
  </si>
  <si>
    <t>Superintendencia de Seguros de la Nación</t>
  </si>
  <si>
    <t>Comisión Nacional de Valores</t>
  </si>
  <si>
    <t>I.N.A.D.I.</t>
  </si>
  <si>
    <t>Secretaría de Gobierno de Modernización de la Nación</t>
  </si>
  <si>
    <t>Instituto Geográfico Nacional</t>
  </si>
  <si>
    <t>Caja de Retiros, Jubilaciones y Pensiones de la Policía Federal</t>
  </si>
  <si>
    <t>Superintendencia de Riesgos de Trabajo</t>
  </si>
  <si>
    <t>Agencia Nacional de Seguridad Vial</t>
  </si>
  <si>
    <t>Teatro Nacional Cervantes</t>
  </si>
  <si>
    <t>Ministerio de Turismo</t>
  </si>
  <si>
    <t>Dirección General de Fabricaciones Militares</t>
  </si>
  <si>
    <t>Comisión Nacional de Energía Atómica</t>
  </si>
  <si>
    <t>Agencia Nacional de Promoción Científica y Tecnológica</t>
  </si>
  <si>
    <t>Secretaría de Innovación Pública</t>
  </si>
  <si>
    <t>Instituto Nacional del Cáncer</t>
  </si>
  <si>
    <t>Casa de Moneda S.E.</t>
  </si>
  <si>
    <t>Agencia Nacional de Discapacidad</t>
  </si>
  <si>
    <t>Unidad de Información Financiera</t>
  </si>
  <si>
    <t>Prefectura Naval Argentina</t>
  </si>
  <si>
    <t>Estado Mayor Conjunto de las Fuerzas Armadas</t>
  </si>
  <si>
    <t>SEGEMAR</t>
  </si>
  <si>
    <t>ANSES</t>
  </si>
  <si>
    <t>ENARGAS</t>
  </si>
  <si>
    <t>Instituto Nacional del Agua</t>
  </si>
  <si>
    <t>Hospital SOMMER</t>
  </si>
  <si>
    <t>Ministerio de Energía y Minería</t>
  </si>
  <si>
    <t>Consejo de la Magistratura - Poder Judicial de la Nación</t>
  </si>
  <si>
    <t>Actividades Transversales</t>
  </si>
  <si>
    <t>Desarrollo de habilidades blandas</t>
  </si>
  <si>
    <t>Sistemas, procesos y tecnologías</t>
  </si>
  <si>
    <t>Campos de Práctica</t>
  </si>
  <si>
    <t xml:space="preserve"> Conferencias INAP</t>
  </si>
  <si>
    <t>Programa Federal</t>
  </si>
  <si>
    <t>Ingresantes: Administ. y Serv. Grales.</t>
  </si>
  <si>
    <t>Ingresantes: Técnicos-Profesionales</t>
  </si>
  <si>
    <t xml:space="preserve"> Formación 2020 INAP-FOPECAP</t>
  </si>
  <si>
    <t>Plan Federal</t>
  </si>
  <si>
    <t>Breve</t>
  </si>
  <si>
    <t>Rango de cantidad de inscripciones</t>
  </si>
  <si>
    <t>3er. Cuatrimestre 2022</t>
  </si>
  <si>
    <t>Autoridades Superiores</t>
  </si>
  <si>
    <t>Carrera profesional hospitalaria Dto. 277/91</t>
  </si>
  <si>
    <t>Funcionarios fuera de nivel</t>
  </si>
  <si>
    <t>Personal Administradores Gubernamentales</t>
  </si>
  <si>
    <t>Personal de Guardaparques Nacionales</t>
  </si>
  <si>
    <t>Personal de la Comisión Nacional de Energía Atómica</t>
  </si>
  <si>
    <t>Personal de la Comisión Nacional de Valores</t>
  </si>
  <si>
    <t>Personal de Seguridad y Defensa de la Prefectura Naval</t>
  </si>
  <si>
    <t>Personal del CONICET</t>
  </si>
  <si>
    <t>Personal del Ente Nacional Regulador del Gas</t>
  </si>
  <si>
    <t>Personal del Instituto Nacional de Tecnología Industrial</t>
  </si>
  <si>
    <t>Personal del Servicio Exterior</t>
  </si>
  <si>
    <t>Personal Docente</t>
  </si>
  <si>
    <t>Resto de escalafones *</t>
  </si>
  <si>
    <t>Colonia Montes de Oca</t>
  </si>
  <si>
    <t>ENRE</t>
  </si>
  <si>
    <t>Intercargo S.A.</t>
  </si>
  <si>
    <t>Ministerio de Planificación Federal, Inversión Pública y Servicios</t>
  </si>
  <si>
    <t>Ministerio Público de la Defensa</t>
  </si>
  <si>
    <t>Secretaría de Políticas Integrales sobre Drogas</t>
  </si>
  <si>
    <t>Servicio Nacional de Rehabilitación</t>
  </si>
  <si>
    <t>Resto de jurisidicciones *</t>
  </si>
  <si>
    <t>Menos de 50 inscripciones</t>
  </si>
  <si>
    <t>50 a 99 inscripciones</t>
  </si>
  <si>
    <t>100 a 299 inscripciones</t>
  </si>
  <si>
    <t>300 a 499 inscripciones</t>
  </si>
  <si>
    <t>500 a 699 inscripciones</t>
  </si>
  <si>
    <t>700 a 899 inscripciones</t>
  </si>
  <si>
    <t>900 inscripciones o más</t>
  </si>
  <si>
    <t xml:space="preserve">Vilma Paura, Directora Nacional de Oferta Académica </t>
  </si>
  <si>
    <t>Ausentes/libres</t>
  </si>
  <si>
    <t>Cursos/actividades que comienzan y finalizan dentro del cuatrimestre</t>
  </si>
  <si>
    <t>Programa/área</t>
  </si>
  <si>
    <t>Inscripciones</t>
  </si>
  <si>
    <t>Gestión del empleo público</t>
  </si>
  <si>
    <t>Capacidades Específicas para la Gestión Pública</t>
  </si>
  <si>
    <t>Campos de Práctica-Trayectos Formativos</t>
  </si>
  <si>
    <t>Estado, administ. y políticas públicas</t>
  </si>
  <si>
    <t>C7. Inscripciones según escalafón y género</t>
  </si>
  <si>
    <t>C8. Inscripciones SINEP según agrupamiento</t>
  </si>
  <si>
    <t>C9. Inscripciones SINEP según nivel</t>
  </si>
  <si>
    <t>C10. Inscripciones SINEP según tramo</t>
  </si>
  <si>
    <t>C11. Inscripciones según nivel de estudios y género</t>
  </si>
  <si>
    <t>C12. Inscripciones según jurisdicción</t>
  </si>
  <si>
    <t>Administración Federal de Ingresos Públicos (AFIP)</t>
  </si>
  <si>
    <t>Registro Nacional de las Personas (RENAPER)</t>
  </si>
  <si>
    <t>Instituto Nacional de Tecnología Agropecuaria (INTA)</t>
  </si>
  <si>
    <t>Instituto de Obra Social de las Fuerzas Armadas (IOSFA)</t>
  </si>
  <si>
    <t>Correo Oficial de la República Argentina S.A. (CORASA)</t>
  </si>
  <si>
    <t>Ministerio de Desarrollo Territorial y Hábitat (MDTH)</t>
  </si>
  <si>
    <t>Ministerio de las Mujeres, Géneros y Diversidad (MMGyD)</t>
  </si>
  <si>
    <t>Ministerio de Obras Públicas (MOP)</t>
  </si>
  <si>
    <t>Admi. Nac. de Laboratorios e Inst. de Salud Dr. Carlos G. Malbrán (ANLIS)</t>
  </si>
  <si>
    <t>Sindicatura General de la Nación (SIGEN)</t>
  </si>
  <si>
    <t>Instituto Nacional de Cine y Artes Audiovisuales (Ente Público No Estatal - Dto 1536/02)</t>
  </si>
  <si>
    <t>Instituto Nacional de Estadística y Censos (INDEC)</t>
  </si>
  <si>
    <t>Autoridad de Cuenca Matanza Riachuelo (ACUMAR)</t>
  </si>
  <si>
    <t>Instituto Nacional de Asociativismo y Economía Social (INAES)</t>
  </si>
  <si>
    <t>Desarrollo de Capital Humano Ferroviario</t>
  </si>
  <si>
    <t>Ente Nacional de Comunicaciones (ENACOM)</t>
  </si>
  <si>
    <t>Administración Nacional de Aviación Civil (ANAC)</t>
  </si>
  <si>
    <t>Instituto Nacional de Tecnología Industrial (INTI)</t>
  </si>
  <si>
    <t>Centro Nacional de Rehabilitación Social (CENARESO)</t>
  </si>
  <si>
    <t>Integración Energética Argentina S.A. (IEASA)</t>
  </si>
  <si>
    <t>Autoridad Federal de Servicios de Comunicación Audiovisual (AFSCA)</t>
  </si>
  <si>
    <t>C13. Inscripciones según modalidad de cursada</t>
  </si>
  <si>
    <t>C14. Inscripciones según rango etario y género</t>
  </si>
  <si>
    <t>C15. Agentes según cantidad de cursos/actividades</t>
  </si>
  <si>
    <t>C16. Cantidad de cursos/actividades según rango de duración (en horas)</t>
  </si>
  <si>
    <t>C17. Cantidad de cursos/actividades según programa, área y rango de duración (en horas)</t>
  </si>
  <si>
    <t>Los datos para la generación del IEC se obtienen del Sistema de Acreditación INAP (SAI).</t>
  </si>
  <si>
    <t>Este sistema es una herramienta que permite gestionar la acreditación de las actividades de capacitación, así como la participación de las y los agentes en las comisiones. Es el único sistema de registro en el INAP y posee la totalidad de la información necesaria para el funcionamiento de las actividades.</t>
  </si>
  <si>
    <t>En aquellos cuadros donde figure una categoría denominada «S/D», esta engloba a las inscripciones que no cuentan con el dato que muestra el cuadro.</t>
  </si>
  <si>
    <t>En aquellos cuadros donde figure una categoría denominada «No corresponde», esta engloba a las inscripciones que no pertenecen al escalafón Sistema Nacional de Empleo Público (SINEP).</t>
  </si>
  <si>
    <t>En aquellos cuadros donde figure una categoría denominada «Otros», esta engloba a una diversidad de datos.</t>
  </si>
  <si>
    <t>La categoría «Cursando» engloba a todas las inscripciones que se encuentran cursando en el cuatrimestre correspondiente al presente IEC.</t>
  </si>
  <si>
    <t>La categoría «Con vacante asignada» engloba a todas las inscripciones a las cuales se les asignó una vacante para un curso que dará comienzo en una fecha posterior a la del cierre del presente IEC.</t>
  </si>
  <si>
    <t>C6. Cantidad de cursos/actividades según rango de cantidad de inscripciones</t>
  </si>
  <si>
    <t>Sistema Nacional de Empleo Público - Decreto 2098/08</t>
  </si>
  <si>
    <t>Personal Militar de las FF.AA.</t>
  </si>
  <si>
    <t>Personal Docente civil de las FF.AA.</t>
  </si>
  <si>
    <t>Personal de la Administración Nacional de Aduanas</t>
  </si>
  <si>
    <t>Cursos/actividades</t>
  </si>
  <si>
    <t>Ministerio de Trabajo, Empleo y Seguridad Social</t>
  </si>
  <si>
    <t>Dirección Nacional de Vialidad (DNV)</t>
  </si>
  <si>
    <t>Ministerio de Ciencia, Tecnología e Innovación</t>
  </si>
  <si>
    <t>Entidad Binacional Yacyretá</t>
  </si>
  <si>
    <t>Consejo Nac. de Coordinación de Políticas Sociales</t>
  </si>
  <si>
    <t>Procuración  del Tesoro</t>
  </si>
  <si>
    <t>(201 h o más)</t>
  </si>
  <si>
    <t xml:space="preserve"> Formación 2022 INAP-FOPECAP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</si>
</sst>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#,##0.0"/>
    <numFmt numFmtId="165" formatCode="0.0"/>
    <numFmt numFmtId="166" formatCode="###0.00"/>
    <numFmt numFmtId="167" formatCode="###0"/>
  </numFmts>
  <fonts count="4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0"/>
      <color rgb="FF0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name val="Arial"/>
      <family val="2"/>
    </font>
    <font>
      <b/>
      <sz val="10"/>
      <color rgb="FFFFFFFF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79420"/>
        <bgColor indexed="64"/>
      </patternFill>
    </fill>
    <fill>
      <patternFill patternType="solid">
        <fgColor rgb="FF9283B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rgb="FFABABAB"/>
        <bgColor indexed="64"/>
      </patternFill>
    </fill>
    <fill>
      <patternFill patternType="solid">
        <fgColor rgb="FFABABAB"/>
        <bgColor theme="4"/>
      </patternFill>
    </fill>
    <fill>
      <patternFill patternType="solid">
        <fgColor rgb="FFABABAB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>
      <alignment horizontal="right" indent="3"/>
    </xf>
    <xf numFmtId="0" fontId="6" fillId="0" borderId="0"/>
    <xf numFmtId="0" fontId="9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0" borderId="0"/>
  </cellStyleXfs>
  <cellXfs count="290">
    <xf numFmtId="0" fontId="0" fillId="0" borderId="0" xfId="0">
      <alignment horizontal="right" indent="3"/>
    </xf>
    <xf numFmtId="0" fontId="7" fillId="0" borderId="0" xfId="0" applyFont="1">
      <alignment horizontal="right" indent="3"/>
    </xf>
    <xf numFmtId="0" fontId="8" fillId="0" borderId="0" xfId="0" applyFont="1">
      <alignment horizontal="right" indent="3"/>
    </xf>
    <xf numFmtId="0" fontId="8" fillId="0" borderId="0" xfId="1" applyFont="1" applyAlignment="1">
      <alignment horizontal="center" wrapText="1"/>
    </xf>
    <xf numFmtId="3" fontId="8" fillId="0" borderId="0" xfId="1" applyNumberFormat="1" applyFont="1" applyAlignment="1">
      <alignment horizontal="center" wrapText="1"/>
    </xf>
    <xf numFmtId="3" fontId="8" fillId="0" borderId="0" xfId="0" applyNumberFormat="1" applyFont="1">
      <alignment horizontal="right" indent="3"/>
    </xf>
    <xf numFmtId="0" fontId="10" fillId="0" borderId="0" xfId="2" applyFont="1" applyBorder="1"/>
    <xf numFmtId="4" fontId="8" fillId="0" borderId="0" xfId="0" applyNumberFormat="1" applyFont="1">
      <alignment horizontal="right" indent="3"/>
    </xf>
    <xf numFmtId="0" fontId="11" fillId="0" borderId="0" xfId="0" applyFont="1">
      <alignment horizontal="right" indent="3"/>
    </xf>
    <xf numFmtId="0" fontId="0" fillId="0" borderId="0" xfId="0" applyAlignment="1">
      <alignment horizontal="left" vertical="distributed" wrapText="1"/>
    </xf>
    <xf numFmtId="0" fontId="11" fillId="0" borderId="0" xfId="0" applyFont="1" applyAlignment="1">
      <alignment horizontal="left" vertical="distributed" wrapText="1"/>
    </xf>
    <xf numFmtId="3" fontId="0" fillId="0" borderId="0" xfId="0" applyNumberFormat="1">
      <alignment horizontal="right" indent="3"/>
    </xf>
    <xf numFmtId="0" fontId="0" fillId="2" borderId="0" xfId="0" applyFill="1">
      <alignment horizontal="right" indent="3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4" borderId="0" xfId="0" applyFont="1" applyFill="1">
      <alignment horizontal="right" indent="3"/>
    </xf>
    <xf numFmtId="0" fontId="3" fillId="0" borderId="0" xfId="0" applyFont="1" applyAlignment="1">
      <alignment horizontal="left" vertical="center" indent="1"/>
    </xf>
    <xf numFmtId="0" fontId="15" fillId="0" borderId="0" xfId="2" applyFont="1" applyFill="1" applyBorder="1" applyAlignment="1">
      <alignment horizontal="left" vertical="center" indent="1"/>
    </xf>
    <xf numFmtId="0" fontId="0" fillId="0" borderId="0" xfId="0" applyAlignment="1">
      <alignment horizontal="justify" vertical="center"/>
    </xf>
    <xf numFmtId="0" fontId="0" fillId="4" borderId="0" xfId="0" applyFill="1">
      <alignment horizontal="right" indent="3"/>
    </xf>
    <xf numFmtId="0" fontId="19" fillId="0" borderId="0" xfId="0" applyFont="1" applyAlignment="1">
      <alignment horizontal="left" vertical="center" indent="1"/>
    </xf>
    <xf numFmtId="0" fontId="1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left" vertical="center" wrapText="1" indent="3"/>
    </xf>
    <xf numFmtId="0" fontId="2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0" fillId="4" borderId="0" xfId="0" applyFill="1" applyAlignment="1">
      <alignment horizontal="left" vertical="center" indent="3"/>
    </xf>
    <xf numFmtId="0" fontId="0" fillId="0" borderId="0" xfId="0" applyAlignment="1">
      <alignment horizontal="left" vertical="center" indent="3"/>
    </xf>
    <xf numFmtId="0" fontId="0" fillId="0" borderId="0" xfId="0" applyAlignment="1"/>
    <xf numFmtId="0" fontId="21" fillId="0" borderId="0" xfId="0" applyFont="1" applyAlignment="1">
      <alignment horizontal="left" vertical="center" wrapText="1"/>
    </xf>
    <xf numFmtId="0" fontId="14" fillId="0" borderId="0" xfId="0" applyFont="1" applyAlignment="1">
      <alignment vertical="top" wrapText="1"/>
    </xf>
    <xf numFmtId="0" fontId="18" fillId="0" borderId="0" xfId="0" applyFont="1">
      <alignment horizontal="right" indent="3"/>
    </xf>
    <xf numFmtId="0" fontId="18" fillId="0" borderId="0" xfId="0" applyFont="1" applyAlignment="1">
      <alignment horizontal="left" vertical="center" indent="1"/>
    </xf>
    <xf numFmtId="0" fontId="11" fillId="0" borderId="0" xfId="2" applyFont="1" applyFill="1" applyBorder="1" applyAlignment="1">
      <alignment horizontal="center" wrapText="1"/>
    </xf>
    <xf numFmtId="0" fontId="22" fillId="0" borderId="0" xfId="0" applyFont="1">
      <alignment horizontal="right" indent="3"/>
    </xf>
    <xf numFmtId="0" fontId="11" fillId="0" borderId="0" xfId="1" applyFont="1" applyAlignment="1">
      <alignment horizontal="center" wrapText="1"/>
    </xf>
    <xf numFmtId="0" fontId="23" fillId="0" borderId="0" xfId="0" applyFont="1" applyAlignment="1">
      <alignment horizontal="center" vertical="center"/>
    </xf>
    <xf numFmtId="0" fontId="23" fillId="0" borderId="0" xfId="1" applyFont="1" applyAlignment="1">
      <alignment horizontal="center" vertical="center" wrapText="1"/>
    </xf>
    <xf numFmtId="0" fontId="11" fillId="0" borderId="1" xfId="0" applyFont="1" applyBorder="1" applyAlignment="1">
      <alignment horizontal="left" vertical="center" indent="1"/>
    </xf>
    <xf numFmtId="0" fontId="16" fillId="7" borderId="0" xfId="0" applyFont="1" applyFill="1" applyAlignment="1">
      <alignment horizontal="left" vertical="center"/>
    </xf>
    <xf numFmtId="0" fontId="8" fillId="7" borderId="0" xfId="0" applyFont="1" applyFill="1">
      <alignment horizontal="right" indent="3"/>
    </xf>
    <xf numFmtId="0" fontId="22" fillId="5" borderId="1" xfId="0" applyFont="1" applyFill="1" applyBorder="1" applyAlignment="1">
      <alignment horizontal="center" vertical="center"/>
    </xf>
    <xf numFmtId="0" fontId="28" fillId="0" borderId="0" xfId="0" applyFont="1">
      <alignment horizontal="right" indent="3"/>
    </xf>
    <xf numFmtId="0" fontId="23" fillId="0" borderId="0" xfId="0" applyFont="1" applyAlignment="1">
      <alignment horizontal="center" vertical="center" wrapText="1"/>
    </xf>
    <xf numFmtId="3" fontId="22" fillId="5" borderId="1" xfId="0" applyNumberFormat="1" applyFont="1" applyFill="1" applyBorder="1" applyAlignment="1">
      <alignment vertical="center"/>
    </xf>
    <xf numFmtId="1" fontId="11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right" vertical="center"/>
    </xf>
    <xf numFmtId="2" fontId="28" fillId="0" borderId="0" xfId="0" applyNumberFormat="1" applyFont="1" applyAlignment="1">
      <alignment horizontal="right" vertical="center"/>
    </xf>
    <xf numFmtId="3" fontId="28" fillId="0" borderId="1" xfId="0" applyNumberFormat="1" applyFont="1" applyBorder="1" applyAlignment="1"/>
    <xf numFmtId="3" fontId="28" fillId="0" borderId="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0" fontId="22" fillId="5" borderId="1" xfId="0" applyFont="1" applyFill="1" applyBorder="1" applyAlignment="1">
      <alignment horizontal="left" vertical="center" indent="1"/>
    </xf>
    <xf numFmtId="0" fontId="22" fillId="0" borderId="1" xfId="0" applyFont="1" applyBorder="1" applyAlignment="1">
      <alignment horizontal="left" vertical="center" indent="1"/>
    </xf>
    <xf numFmtId="0" fontId="11" fillId="0" borderId="1" xfId="3" applyFont="1" applyBorder="1" applyAlignment="1">
      <alignment horizontal="left" vertical="center" wrapText="1" indent="1"/>
    </xf>
    <xf numFmtId="0" fontId="22" fillId="0" borderId="1" xfId="3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" fontId="27" fillId="5" borderId="1" xfId="0" applyNumberFormat="1" applyFont="1" applyFill="1" applyBorder="1" applyAlignment="1">
      <alignment horizontal="right" vertical="center" indent="1"/>
    </xf>
    <xf numFmtId="0" fontId="29" fillId="0" borderId="1" xfId="4" applyFont="1" applyBorder="1" applyAlignment="1">
      <alignment horizontal="left" vertical="center" wrapText="1" indent="1"/>
    </xf>
    <xf numFmtId="0" fontId="30" fillId="0" borderId="1" xfId="4" applyFont="1" applyBorder="1" applyAlignment="1">
      <alignment horizontal="center" vertical="center" wrapText="1"/>
    </xf>
    <xf numFmtId="165" fontId="25" fillId="5" borderId="1" xfId="0" applyNumberFormat="1" applyFont="1" applyFill="1" applyBorder="1" applyAlignment="1">
      <alignment vertical="center"/>
    </xf>
    <xf numFmtId="0" fontId="31" fillId="5" borderId="1" xfId="0" applyFont="1" applyFill="1" applyBorder="1" applyAlignment="1">
      <alignment horizontal="center" vertical="center"/>
    </xf>
    <xf numFmtId="0" fontId="32" fillId="0" borderId="0" xfId="0" applyFont="1" applyAlignment="1">
      <alignment horizontal="right" vertical="center"/>
    </xf>
    <xf numFmtId="0" fontId="23" fillId="7" borderId="0" xfId="0" applyFont="1" applyFill="1" applyAlignment="1">
      <alignment horizontal="center" vertical="center"/>
    </xf>
    <xf numFmtId="0" fontId="28" fillId="7" borderId="0" xfId="0" applyFont="1" applyFill="1" applyAlignment="1">
      <alignment horizontal="right" vertical="center"/>
    </xf>
    <xf numFmtId="0" fontId="17" fillId="0" borderId="0" xfId="0" applyFont="1" applyAlignment="1">
      <alignment horizontal="left" indent="3"/>
    </xf>
    <xf numFmtId="0" fontId="16" fillId="0" borderId="0" xfId="0" applyFont="1" applyAlignment="1">
      <alignment horizontal="left" vertical="center"/>
    </xf>
    <xf numFmtId="0" fontId="13" fillId="0" borderId="0" xfId="0" applyFont="1">
      <alignment horizontal="right" indent="3"/>
    </xf>
    <xf numFmtId="2" fontId="24" fillId="0" borderId="1" xfId="0" applyNumberFormat="1" applyFont="1" applyBorder="1" applyAlignment="1">
      <alignment vertical="center"/>
    </xf>
    <xf numFmtId="2" fontId="25" fillId="0" borderId="1" xfId="0" applyNumberFormat="1" applyFont="1" applyBorder="1" applyAlignment="1">
      <alignment vertical="center"/>
    </xf>
    <xf numFmtId="164" fontId="24" fillId="0" borderId="0" xfId="1" applyNumberFormat="1" applyFont="1" applyAlignment="1">
      <alignment vertical="center"/>
    </xf>
    <xf numFmtId="3" fontId="22" fillId="0" borderId="1" xfId="0" applyNumberFormat="1" applyFont="1" applyBorder="1" applyAlignment="1">
      <alignment vertical="center"/>
    </xf>
    <xf numFmtId="164" fontId="25" fillId="0" borderId="0" xfId="1" applyNumberFormat="1" applyFont="1" applyAlignment="1">
      <alignment vertical="center"/>
    </xf>
    <xf numFmtId="3" fontId="11" fillId="0" borderId="1" xfId="0" applyNumberFormat="1" applyFont="1" applyBorder="1" applyAlignment="1">
      <alignment horizontal="right" vertical="center"/>
    </xf>
    <xf numFmtId="2" fontId="24" fillId="0" borderId="1" xfId="0" applyNumberFormat="1" applyFont="1" applyBorder="1" applyAlignment="1">
      <alignment horizontal="right" vertical="center"/>
    </xf>
    <xf numFmtId="3" fontId="22" fillId="0" borderId="1" xfId="0" applyNumberFormat="1" applyFont="1" applyBorder="1" applyAlignment="1">
      <alignment horizontal="right" vertical="center"/>
    </xf>
    <xf numFmtId="2" fontId="25" fillId="0" borderId="1" xfId="0" applyNumberFormat="1" applyFont="1" applyBorder="1" applyAlignment="1">
      <alignment horizontal="right" vertical="center"/>
    </xf>
    <xf numFmtId="3" fontId="11" fillId="0" borderId="1" xfId="0" applyNumberFormat="1" applyFont="1" applyBorder="1" applyAlignment="1">
      <alignment vertical="center"/>
    </xf>
    <xf numFmtId="4" fontId="25" fillId="5" borderId="1" xfId="0" applyNumberFormat="1" applyFont="1" applyFill="1" applyBorder="1" applyAlignment="1">
      <alignment vertical="center"/>
    </xf>
    <xf numFmtId="0" fontId="28" fillId="3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23" fillId="7" borderId="0" xfId="0" applyFont="1" applyFill="1" applyAlignment="1">
      <alignment vertical="center"/>
    </xf>
    <xf numFmtId="0" fontId="29" fillId="0" borderId="1" xfId="5" applyFont="1" applyBorder="1" applyAlignment="1">
      <alignment horizontal="left" vertical="center" wrapText="1" indent="1"/>
    </xf>
    <xf numFmtId="3" fontId="29" fillId="0" borderId="1" xfId="5" applyNumberFormat="1" applyFont="1" applyBorder="1" applyAlignment="1">
      <alignment horizontal="right" vertical="center" indent="1"/>
    </xf>
    <xf numFmtId="3" fontId="22" fillId="5" borderId="1" xfId="0" applyNumberFormat="1" applyFont="1" applyFill="1" applyBorder="1" applyAlignment="1">
      <alignment horizontal="right" vertical="center" indent="1"/>
    </xf>
    <xf numFmtId="2" fontId="24" fillId="0" borderId="1" xfId="0" applyNumberFormat="1" applyFont="1" applyBorder="1" applyAlignment="1">
      <alignment horizontal="right" vertical="center" indent="1"/>
    </xf>
    <xf numFmtId="2" fontId="25" fillId="5" borderId="1" xfId="0" applyNumberFormat="1" applyFont="1" applyFill="1" applyBorder="1" applyAlignment="1">
      <alignment horizontal="right" vertical="center" indent="1"/>
    </xf>
    <xf numFmtId="0" fontId="15" fillId="0" borderId="0" xfId="0" applyFont="1" applyAlignment="1"/>
    <xf numFmtId="0" fontId="2" fillId="0" borderId="0" xfId="0" applyFont="1" applyAlignment="1">
      <alignment horizontal="left" vertical="center" indent="3"/>
    </xf>
    <xf numFmtId="0" fontId="15" fillId="0" borderId="0" xfId="0" applyFont="1" applyAlignment="1">
      <alignment horizontal="left" vertical="center" indent="3"/>
    </xf>
    <xf numFmtId="0" fontId="15" fillId="0" borderId="0" xfId="0" applyFont="1" applyAlignment="1">
      <alignment horizontal="left" vertical="center" indent="1"/>
    </xf>
    <xf numFmtId="0" fontId="2" fillId="0" borderId="0" xfId="0" applyFont="1">
      <alignment horizontal="right" indent="3"/>
    </xf>
    <xf numFmtId="0" fontId="2" fillId="0" borderId="0" xfId="0" applyFont="1" applyAlignment="1">
      <alignment horizontal="left" indent="3"/>
    </xf>
    <xf numFmtId="0" fontId="7" fillId="0" borderId="0" xfId="2" applyFont="1" applyFill="1" applyBorder="1" applyAlignment="1">
      <alignment horizontal="left" vertical="center" indent="3"/>
    </xf>
    <xf numFmtId="0" fontId="0" fillId="10" borderId="0" xfId="0" applyFill="1">
      <alignment horizontal="right" indent="3"/>
    </xf>
    <xf numFmtId="0" fontId="17" fillId="10" borderId="0" xfId="0" applyFont="1" applyFill="1" applyAlignment="1">
      <alignment horizontal="left" vertical="center"/>
    </xf>
    <xf numFmtId="0" fontId="16" fillId="10" borderId="0" xfId="0" applyFont="1" applyFill="1" applyAlignment="1">
      <alignment vertical="center"/>
    </xf>
    <xf numFmtId="0" fontId="17" fillId="10" borderId="0" xfId="0" applyFont="1" applyFill="1">
      <alignment horizontal="right" indent="3"/>
    </xf>
    <xf numFmtId="0" fontId="16" fillId="10" borderId="0" xfId="0" applyFont="1" applyFill="1" applyAlignment="1">
      <alignment horizontal="justify" vertical="center"/>
    </xf>
    <xf numFmtId="0" fontId="17" fillId="10" borderId="0" xfId="0" applyFont="1" applyFill="1" applyAlignment="1">
      <alignment horizontal="left" vertical="center" indent="3"/>
    </xf>
    <xf numFmtId="0" fontId="16" fillId="10" borderId="0" xfId="0" applyFont="1" applyFill="1" applyAlignment="1">
      <alignment horizontal="left" vertical="center"/>
    </xf>
    <xf numFmtId="0" fontId="13" fillId="10" borderId="0" xfId="0" applyFont="1" applyFill="1">
      <alignment horizontal="right" indent="3"/>
    </xf>
    <xf numFmtId="0" fontId="23" fillId="10" borderId="1" xfId="1" applyFont="1" applyFill="1" applyBorder="1" applyAlignment="1">
      <alignment horizontal="center" vertical="center" wrapText="1"/>
    </xf>
    <xf numFmtId="0" fontId="23" fillId="10" borderId="1" xfId="0" applyFont="1" applyFill="1" applyBorder="1" applyAlignment="1">
      <alignment horizontal="center" vertical="center"/>
    </xf>
    <xf numFmtId="0" fontId="8" fillId="10" borderId="0" xfId="0" applyFont="1" applyFill="1">
      <alignment horizontal="right" indent="3"/>
    </xf>
    <xf numFmtId="0" fontId="23" fillId="10" borderId="1" xfId="0" quotePrefix="1" applyFont="1" applyFill="1" applyBorder="1" applyAlignment="1">
      <alignment horizontal="center" vertical="center"/>
    </xf>
    <xf numFmtId="0" fontId="17" fillId="10" borderId="0" xfId="0" applyFont="1" applyFill="1" applyAlignment="1">
      <alignment horizontal="left" indent="3"/>
    </xf>
    <xf numFmtId="3" fontId="23" fillId="10" borderId="1" xfId="0" applyNumberFormat="1" applyFont="1" applyFill="1" applyBorder="1" applyAlignment="1">
      <alignment horizontal="center" vertical="center"/>
    </xf>
    <xf numFmtId="0" fontId="23" fillId="11" borderId="1" xfId="0" applyFont="1" applyFill="1" applyBorder="1" applyAlignment="1">
      <alignment horizontal="center" vertical="center"/>
    </xf>
    <xf numFmtId="0" fontId="15" fillId="0" borderId="9" xfId="2" applyFont="1" applyFill="1" applyBorder="1" applyAlignment="1">
      <alignment horizontal="left" vertical="center" indent="3"/>
    </xf>
    <xf numFmtId="0" fontId="15" fillId="0" borderId="9" xfId="2" applyFont="1" applyBorder="1" applyAlignment="1">
      <alignment horizontal="left" vertical="center" wrapText="1" indent="3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indent="3"/>
    </xf>
    <xf numFmtId="0" fontId="20" fillId="0" borderId="0" xfId="0" applyFont="1" applyAlignment="1">
      <alignment horizontal="left" vertical="top" wrapText="1" indent="3"/>
    </xf>
    <xf numFmtId="0" fontId="28" fillId="0" borderId="1" xfId="0" applyFont="1" applyBorder="1" applyAlignment="1">
      <alignment horizontal="left" vertical="center"/>
    </xf>
    <xf numFmtId="0" fontId="31" fillId="9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vertical="center"/>
    </xf>
    <xf numFmtId="0" fontId="31" fillId="5" borderId="1" xfId="0" applyFont="1" applyFill="1" applyBorder="1" applyAlignment="1">
      <alignment vertical="center"/>
    </xf>
    <xf numFmtId="2" fontId="25" fillId="5" borderId="1" xfId="0" applyNumberFormat="1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1" xfId="8" applyFont="1" applyBorder="1" applyAlignment="1">
      <alignment horizontal="left" vertical="center" wrapText="1"/>
    </xf>
    <xf numFmtId="3" fontId="11" fillId="0" borderId="1" xfId="8" applyNumberFormat="1" applyFont="1" applyBorder="1" applyAlignment="1">
      <alignment horizontal="right" vertical="center"/>
    </xf>
    <xf numFmtId="2" fontId="24" fillId="0" borderId="1" xfId="8" applyNumberFormat="1" applyFont="1" applyBorder="1" applyAlignment="1">
      <alignment vertical="center"/>
    </xf>
    <xf numFmtId="0" fontId="22" fillId="0" borderId="1" xfId="8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 indent="1"/>
    </xf>
    <xf numFmtId="2" fontId="24" fillId="0" borderId="1" xfId="0" applyNumberFormat="1" applyFont="1" applyBorder="1" applyAlignment="1"/>
    <xf numFmtId="0" fontId="31" fillId="9" borderId="1" xfId="0" applyFont="1" applyFill="1" applyBorder="1" applyAlignment="1">
      <alignment horizontal="center"/>
    </xf>
    <xf numFmtId="2" fontId="25" fillId="9" borderId="1" xfId="0" applyNumberFormat="1" applyFont="1" applyFill="1" applyBorder="1" applyAlignment="1"/>
    <xf numFmtId="3" fontId="31" fillId="9" borderId="1" xfId="0" applyNumberFormat="1" applyFont="1" applyFill="1" applyBorder="1" applyAlignment="1"/>
    <xf numFmtId="2" fontId="25" fillId="8" borderId="1" xfId="0" applyNumberFormat="1" applyFont="1" applyFill="1" applyBorder="1" applyAlignment="1">
      <alignment vertical="center"/>
    </xf>
    <xf numFmtId="0" fontId="22" fillId="5" borderId="1" xfId="0" applyFont="1" applyFill="1" applyBorder="1" applyAlignment="1"/>
    <xf numFmtId="0" fontId="31" fillId="8" borderId="1" xfId="0" applyFont="1" applyFill="1" applyBorder="1" applyAlignment="1">
      <alignment vertical="center"/>
    </xf>
    <xf numFmtId="0" fontId="31" fillId="6" borderId="1" xfId="0" applyFont="1" applyFill="1" applyBorder="1" applyAlignment="1">
      <alignment horizontal="left"/>
    </xf>
    <xf numFmtId="0" fontId="22" fillId="5" borderId="1" xfId="1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left" vertical="center"/>
    </xf>
    <xf numFmtId="0" fontId="22" fillId="8" borderId="1" xfId="0" applyFont="1" applyFill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22" fillId="5" borderId="1" xfId="0" applyFont="1" applyFill="1" applyBorder="1" applyAlignment="1">
      <alignment vertical="center"/>
    </xf>
    <xf numFmtId="0" fontId="31" fillId="8" borderId="1" xfId="0" applyFont="1" applyFill="1" applyBorder="1" applyAlignment="1">
      <alignment horizontal="left"/>
    </xf>
    <xf numFmtId="2" fontId="25" fillId="8" borderId="1" xfId="0" applyNumberFormat="1" applyFont="1" applyFill="1" applyBorder="1" applyAlignment="1"/>
    <xf numFmtId="0" fontId="31" fillId="8" borderId="1" xfId="0" applyFont="1" applyFill="1" applyBorder="1" applyAlignment="1"/>
    <xf numFmtId="0" fontId="31" fillId="5" borderId="1" xfId="0" applyFont="1" applyFill="1" applyBorder="1" applyAlignment="1"/>
    <xf numFmtId="0" fontId="28" fillId="0" borderId="1" xfId="0" applyFont="1" applyBorder="1" applyAlignment="1"/>
    <xf numFmtId="0" fontId="31" fillId="5" borderId="1" xfId="0" applyFont="1" applyFill="1" applyBorder="1" applyAlignment="1">
      <alignment horizontal="center"/>
    </xf>
    <xf numFmtId="2" fontId="31" fillId="5" borderId="1" xfId="0" applyNumberFormat="1" applyFont="1" applyFill="1" applyBorder="1" applyAlignment="1"/>
    <xf numFmtId="0" fontId="11" fillId="0" borderId="1" xfId="10" applyFont="1" applyBorder="1" applyAlignment="1">
      <alignment horizontal="left" vertical="center" wrapText="1"/>
    </xf>
    <xf numFmtId="167" fontId="11" fillId="0" borderId="1" xfId="0" applyNumberFormat="1" applyFont="1" applyBorder="1" applyAlignment="1">
      <alignment vertical="center"/>
    </xf>
    <xf numFmtId="167" fontId="11" fillId="0" borderId="1" xfId="10" applyNumberFormat="1" applyFont="1" applyBorder="1" applyAlignment="1">
      <alignment vertical="center"/>
    </xf>
    <xf numFmtId="0" fontId="22" fillId="8" borderId="1" xfId="10" applyFont="1" applyFill="1" applyBorder="1" applyAlignment="1">
      <alignment horizontal="left" vertical="center" wrapText="1"/>
    </xf>
    <xf numFmtId="167" fontId="22" fillId="8" borderId="1" xfId="0" applyNumberFormat="1" applyFont="1" applyFill="1" applyBorder="1" applyAlignment="1">
      <alignment vertical="center"/>
    </xf>
    <xf numFmtId="167" fontId="22" fillId="8" borderId="1" xfId="10" applyNumberFormat="1" applyFont="1" applyFill="1" applyBorder="1" applyAlignment="1">
      <alignment vertical="center"/>
    </xf>
    <xf numFmtId="0" fontId="22" fillId="8" borderId="4" xfId="0" applyFont="1" applyFill="1" applyBorder="1" applyAlignment="1">
      <alignment horizontal="center" vertical="center"/>
    </xf>
    <xf numFmtId="166" fontId="25" fillId="8" borderId="1" xfId="0" applyNumberFormat="1" applyFont="1" applyFill="1" applyBorder="1" applyAlignment="1">
      <alignment vertical="center"/>
    </xf>
    <xf numFmtId="3" fontId="31" fillId="8" borderId="1" xfId="0" applyNumberFormat="1" applyFont="1" applyFill="1" applyBorder="1" applyAlignment="1">
      <alignment vertical="center"/>
    </xf>
    <xf numFmtId="0" fontId="31" fillId="8" borderId="1" xfId="0" applyFont="1" applyFill="1" applyBorder="1" applyAlignment="1">
      <alignment horizontal="center" vertical="center"/>
    </xf>
    <xf numFmtId="0" fontId="31" fillId="8" borderId="1" xfId="0" applyFont="1" applyFill="1" applyBorder="1" applyAlignment="1">
      <alignment horizontal="left" vertical="center"/>
    </xf>
    <xf numFmtId="0" fontId="31" fillId="6" borderId="1" xfId="0" applyFont="1" applyFill="1" applyBorder="1" applyAlignment="1">
      <alignment horizontal="left" vertical="center"/>
    </xf>
    <xf numFmtId="3" fontId="22" fillId="8" borderId="1" xfId="0" applyNumberFormat="1" applyFont="1" applyFill="1" applyBorder="1" applyAlignment="1">
      <alignment vertical="center"/>
    </xf>
    <xf numFmtId="0" fontId="22" fillId="9" borderId="1" xfId="0" applyFont="1" applyFill="1" applyBorder="1" applyAlignment="1">
      <alignment horizontal="center" vertical="center"/>
    </xf>
    <xf numFmtId="2" fontId="37" fillId="0" borderId="1" xfId="0" applyNumberFormat="1" applyFont="1" applyBorder="1" applyAlignment="1">
      <alignment vertical="center"/>
    </xf>
    <xf numFmtId="2" fontId="36" fillId="8" borderId="1" xfId="0" applyNumberFormat="1" applyFont="1" applyFill="1" applyBorder="1" applyAlignment="1">
      <alignment vertical="center"/>
    </xf>
    <xf numFmtId="2" fontId="11" fillId="0" borderId="0" xfId="0" applyNumberFormat="1" applyFont="1" applyAlignment="1">
      <alignment vertical="center"/>
    </xf>
    <xf numFmtId="3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/>
    </xf>
    <xf numFmtId="3" fontId="11" fillId="0" borderId="0" xfId="0" applyNumberFormat="1" applyFont="1" applyAlignment="1">
      <alignment vertical="center"/>
    </xf>
    <xf numFmtId="2" fontId="8" fillId="0" borderId="0" xfId="0" applyNumberFormat="1" applyFont="1">
      <alignment horizontal="right" indent="3"/>
    </xf>
    <xf numFmtId="0" fontId="31" fillId="0" borderId="0" xfId="0" applyFont="1" applyAlignment="1">
      <alignment horizontal="left" vertical="center"/>
    </xf>
    <xf numFmtId="3" fontId="31" fillId="0" borderId="0" xfId="0" applyNumberFormat="1" applyFont="1" applyAlignment="1">
      <alignment vertical="center"/>
    </xf>
    <xf numFmtId="2" fontId="25" fillId="0" borderId="0" xfId="0" applyNumberFormat="1" applyFont="1" applyAlignment="1">
      <alignment vertical="center"/>
    </xf>
    <xf numFmtId="3" fontId="28" fillId="0" borderId="0" xfId="0" applyNumberFormat="1" applyFont="1" applyAlignment="1">
      <alignment vertical="center"/>
    </xf>
    <xf numFmtId="2" fontId="24" fillId="0" borderId="0" xfId="0" applyNumberFormat="1" applyFont="1" applyAlignment="1">
      <alignment vertical="center"/>
    </xf>
    <xf numFmtId="4" fontId="0" fillId="0" borderId="0" xfId="0" applyNumberFormat="1" applyAlignment="1">
      <alignment horizontal="right" vertical="center"/>
    </xf>
    <xf numFmtId="3" fontId="11" fillId="0" borderId="1" xfId="1" applyNumberFormat="1" applyFont="1" applyBorder="1" applyAlignment="1">
      <alignment horizontal="right" vertical="center" indent="1"/>
    </xf>
    <xf numFmtId="4" fontId="24" fillId="0" borderId="1" xfId="1" applyNumberFormat="1" applyFont="1" applyBorder="1" applyAlignment="1">
      <alignment horizontal="right" vertical="center" indent="1"/>
    </xf>
    <xf numFmtId="3" fontId="22" fillId="0" borderId="1" xfId="1" applyNumberFormat="1" applyFont="1" applyBorder="1" applyAlignment="1">
      <alignment horizontal="right" vertical="center" indent="1"/>
    </xf>
    <xf numFmtId="4" fontId="25" fillId="0" borderId="1" xfId="1" applyNumberFormat="1" applyFont="1" applyBorder="1" applyAlignment="1">
      <alignment horizontal="right" vertical="center" indent="1"/>
    </xf>
    <xf numFmtId="3" fontId="22" fillId="5" borderId="1" xfId="1" applyNumberFormat="1" applyFont="1" applyFill="1" applyBorder="1" applyAlignment="1">
      <alignment horizontal="right" vertical="center" indent="1"/>
    </xf>
    <xf numFmtId="4" fontId="25" fillId="5" borderId="1" xfId="1" applyNumberFormat="1" applyFont="1" applyFill="1" applyBorder="1" applyAlignment="1">
      <alignment horizontal="right" vertical="center" indent="1"/>
    </xf>
    <xf numFmtId="0" fontId="22" fillId="8" borderId="1" xfId="0" applyFont="1" applyFill="1" applyBorder="1" applyAlignment="1">
      <alignment horizontal="left" vertical="center" indent="1"/>
    </xf>
    <xf numFmtId="3" fontId="22" fillId="8" borderId="1" xfId="0" applyNumberFormat="1" applyFont="1" applyFill="1" applyBorder="1" applyAlignment="1">
      <alignment horizontal="right" vertical="center" indent="1"/>
    </xf>
    <xf numFmtId="3" fontId="11" fillId="0" borderId="1" xfId="0" applyNumberFormat="1" applyFont="1" applyBorder="1" applyAlignment="1">
      <alignment horizontal="right" vertical="center" indent="1"/>
    </xf>
    <xf numFmtId="3" fontId="22" fillId="9" borderId="1" xfId="0" applyNumberFormat="1" applyFont="1" applyFill="1" applyBorder="1" applyAlignment="1">
      <alignment horizontal="right" vertical="center" indent="1"/>
    </xf>
    <xf numFmtId="2" fontId="11" fillId="0" borderId="1" xfId="0" applyNumberFormat="1" applyFont="1" applyBorder="1" applyAlignment="1">
      <alignment horizontal="right" vertical="center" indent="1"/>
    </xf>
    <xf numFmtId="2" fontId="25" fillId="8" borderId="1" xfId="0" applyNumberFormat="1" applyFont="1" applyFill="1" applyBorder="1" applyAlignment="1">
      <alignment horizontal="right" vertical="center" indent="1"/>
    </xf>
    <xf numFmtId="2" fontId="25" fillId="9" borderId="1" xfId="0" applyNumberFormat="1" applyFont="1" applyFill="1" applyBorder="1" applyAlignment="1">
      <alignment horizontal="right" vertical="center" indent="1"/>
    </xf>
    <xf numFmtId="0" fontId="28" fillId="0" borderId="1" xfId="0" applyFont="1" applyBorder="1" applyAlignment="1">
      <alignment horizontal="left" vertical="center" indent="1"/>
    </xf>
    <xf numFmtId="0" fontId="35" fillId="0" borderId="1" xfId="0" applyFont="1" applyBorder="1" applyAlignment="1">
      <alignment horizontal="left" vertical="center" indent="1"/>
    </xf>
    <xf numFmtId="0" fontId="31" fillId="8" borderId="1" xfId="0" applyFont="1" applyFill="1" applyBorder="1" applyAlignment="1">
      <alignment horizontal="left" vertical="center" indent="1"/>
    </xf>
    <xf numFmtId="3" fontId="31" fillId="8" borderId="1" xfId="0" applyNumberFormat="1" applyFont="1" applyFill="1" applyBorder="1" applyAlignment="1">
      <alignment horizontal="right" vertical="center" indent="1"/>
    </xf>
    <xf numFmtId="3" fontId="28" fillId="0" borderId="1" xfId="0" applyNumberFormat="1" applyFont="1" applyBorder="1" applyAlignment="1">
      <alignment horizontal="right" vertical="center" indent="1"/>
    </xf>
    <xf numFmtId="3" fontId="31" fillId="9" borderId="1" xfId="0" applyNumberFormat="1" applyFont="1" applyFill="1" applyBorder="1" applyAlignment="1">
      <alignment horizontal="right" vertical="center" indent="1"/>
    </xf>
    <xf numFmtId="4" fontId="25" fillId="9" borderId="1" xfId="0" applyNumberFormat="1" applyFont="1" applyFill="1" applyBorder="1" applyAlignment="1">
      <alignment horizontal="right" vertical="center" indent="1"/>
    </xf>
    <xf numFmtId="0" fontId="28" fillId="0" borderId="1" xfId="0" applyFont="1" applyBorder="1" applyAlignment="1">
      <alignment horizontal="right" vertical="center" indent="1"/>
    </xf>
    <xf numFmtId="0" fontId="31" fillId="5" borderId="1" xfId="0" applyFont="1" applyFill="1" applyBorder="1" applyAlignment="1">
      <alignment horizontal="right" vertical="center" indent="1"/>
    </xf>
    <xf numFmtId="0" fontId="11" fillId="0" borderId="1" xfId="9" applyFont="1" applyBorder="1" applyAlignment="1">
      <alignment horizontal="left" vertical="center" wrapText="1" indent="1"/>
    </xf>
    <xf numFmtId="3" fontId="11" fillId="0" borderId="1" xfId="9" applyNumberFormat="1" applyFont="1" applyBorder="1" applyAlignment="1">
      <alignment horizontal="right" vertical="center" indent="1"/>
    </xf>
    <xf numFmtId="166" fontId="24" fillId="0" borderId="1" xfId="9" applyNumberFormat="1" applyFont="1" applyBorder="1" applyAlignment="1">
      <alignment horizontal="right" vertical="center" indent="1"/>
    </xf>
    <xf numFmtId="167" fontId="11" fillId="0" borderId="1" xfId="9" applyNumberFormat="1" applyFont="1" applyBorder="1" applyAlignment="1">
      <alignment horizontal="right" vertical="center" indent="1"/>
    </xf>
    <xf numFmtId="3" fontId="31" fillId="5" borderId="1" xfId="0" applyNumberFormat="1" applyFont="1" applyFill="1" applyBorder="1" applyAlignment="1">
      <alignment horizontal="right" vertical="center" indent="1"/>
    </xf>
    <xf numFmtId="4" fontId="25" fillId="5" borderId="1" xfId="0" applyNumberFormat="1" applyFont="1" applyFill="1" applyBorder="1" applyAlignment="1">
      <alignment horizontal="right" vertical="center" indent="1"/>
    </xf>
    <xf numFmtId="3" fontId="11" fillId="0" borderId="1" xfId="3" applyNumberFormat="1" applyFont="1" applyBorder="1" applyAlignment="1">
      <alignment horizontal="right" vertical="center" indent="1"/>
    </xf>
    <xf numFmtId="3" fontId="22" fillId="0" borderId="1" xfId="3" applyNumberFormat="1" applyFont="1" applyBorder="1" applyAlignment="1">
      <alignment horizontal="right" vertical="center" indent="1"/>
    </xf>
    <xf numFmtId="2" fontId="25" fillId="0" borderId="1" xfId="0" applyNumberFormat="1" applyFont="1" applyBorder="1" applyAlignment="1">
      <alignment horizontal="right" vertical="center" indent="1"/>
    </xf>
    <xf numFmtId="3" fontId="29" fillId="0" borderId="1" xfId="4" applyNumberFormat="1" applyFont="1" applyBorder="1" applyAlignment="1">
      <alignment horizontal="right" vertical="center" indent="1"/>
    </xf>
    <xf numFmtId="3" fontId="30" fillId="0" borderId="1" xfId="4" applyNumberFormat="1" applyFont="1" applyBorder="1" applyAlignment="1">
      <alignment horizontal="right" vertical="center" indent="1"/>
    </xf>
    <xf numFmtId="4" fontId="24" fillId="0" borderId="1" xfId="0" applyNumberFormat="1" applyFont="1" applyBorder="1" applyAlignment="1">
      <alignment horizontal="right" vertical="center" indent="1"/>
    </xf>
    <xf numFmtId="0" fontId="11" fillId="0" borderId="1" xfId="8" applyFont="1" applyBorder="1" applyAlignment="1">
      <alignment horizontal="left" vertical="center" wrapText="1" indent="1"/>
    </xf>
    <xf numFmtId="0" fontId="11" fillId="0" borderId="1" xfId="1" applyFont="1" applyBorder="1" applyAlignment="1">
      <alignment horizontal="left" vertical="center" wrapText="1" indent="1"/>
    </xf>
    <xf numFmtId="2" fontId="24" fillId="0" borderId="1" xfId="1" applyNumberFormat="1" applyFont="1" applyBorder="1" applyAlignment="1">
      <alignment horizontal="right" vertical="center" indent="1"/>
    </xf>
    <xf numFmtId="0" fontId="29" fillId="0" borderId="1" xfId="6" applyFont="1" applyBorder="1" applyAlignment="1">
      <alignment horizontal="left" vertical="center" wrapText="1" indent="1"/>
    </xf>
    <xf numFmtId="3" fontId="29" fillId="0" borderId="1" xfId="7" applyNumberFormat="1" applyFont="1" applyBorder="1" applyAlignment="1">
      <alignment horizontal="right" vertical="center" indent="1"/>
    </xf>
    <xf numFmtId="4" fontId="24" fillId="0" borderId="1" xfId="7" applyNumberFormat="1" applyFont="1" applyBorder="1" applyAlignment="1">
      <alignment horizontal="right" vertical="center" indent="1"/>
    </xf>
    <xf numFmtId="0" fontId="11" fillId="0" borderId="1" xfId="0" applyFont="1" applyBorder="1" applyAlignment="1">
      <alignment horizontal="left" indent="1"/>
    </xf>
    <xf numFmtId="3" fontId="11" fillId="0" borderId="1" xfId="0" applyNumberFormat="1" applyFont="1" applyBorder="1" applyAlignment="1">
      <alignment horizontal="right" indent="1"/>
    </xf>
    <xf numFmtId="2" fontId="24" fillId="0" borderId="1" xfId="0" applyNumberFormat="1" applyFont="1" applyBorder="1" applyAlignment="1">
      <alignment horizontal="right" indent="1"/>
    </xf>
    <xf numFmtId="3" fontId="22" fillId="5" borderId="1" xfId="0" applyNumberFormat="1" applyFont="1" applyFill="1" applyBorder="1" applyAlignment="1">
      <alignment horizontal="right" indent="1"/>
    </xf>
    <xf numFmtId="2" fontId="25" fillId="5" borderId="1" xfId="0" applyNumberFormat="1" applyFont="1" applyFill="1" applyBorder="1" applyAlignment="1">
      <alignment horizontal="right" indent="1"/>
    </xf>
    <xf numFmtId="0" fontId="30" fillId="8" borderId="1" xfId="8" applyFont="1" applyFill="1" applyBorder="1" applyAlignment="1">
      <alignment horizontal="left" vertical="center" wrapText="1" indent="1"/>
    </xf>
    <xf numFmtId="0" fontId="29" fillId="0" borderId="1" xfId="8" applyFont="1" applyBorder="1" applyAlignment="1">
      <alignment horizontal="left" vertical="center" wrapText="1" indent="1"/>
    </xf>
    <xf numFmtId="4" fontId="25" fillId="8" borderId="1" xfId="0" applyNumberFormat="1" applyFont="1" applyFill="1" applyBorder="1" applyAlignment="1">
      <alignment horizontal="right" vertical="center" indent="1"/>
    </xf>
    <xf numFmtId="3" fontId="29" fillId="0" borderId="1" xfId="8" applyNumberFormat="1" applyFont="1" applyBorder="1" applyAlignment="1">
      <alignment horizontal="right" vertical="center" indent="1"/>
    </xf>
    <xf numFmtId="3" fontId="11" fillId="0" borderId="1" xfId="1" applyNumberFormat="1" applyFont="1" applyBorder="1" applyAlignment="1">
      <alignment horizontal="right" vertical="center" wrapText="1" indent="1"/>
    </xf>
    <xf numFmtId="3" fontId="22" fillId="5" borderId="1" xfId="1" applyNumberFormat="1" applyFont="1" applyFill="1" applyBorder="1" applyAlignment="1">
      <alignment horizontal="right" vertical="center" wrapText="1" indent="1"/>
    </xf>
    <xf numFmtId="0" fontId="1" fillId="0" borderId="0" xfId="0" applyFont="1" applyAlignment="1">
      <alignment horizontal="center" vertical="top" wrapText="1"/>
    </xf>
    <xf numFmtId="0" fontId="23" fillId="10" borderId="1" xfId="1" applyFont="1" applyFill="1" applyBorder="1" applyAlignment="1">
      <alignment horizontal="center" vertical="center" wrapText="1"/>
    </xf>
    <xf numFmtId="0" fontId="16" fillId="10" borderId="0" xfId="0" applyFont="1" applyFill="1" applyAlignment="1">
      <alignment horizontal="left" vertical="center"/>
    </xf>
    <xf numFmtId="0" fontId="23" fillId="10" borderId="6" xfId="0" applyFont="1" applyFill="1" applyBorder="1" applyAlignment="1">
      <alignment horizontal="center" vertical="center"/>
    </xf>
    <xf numFmtId="0" fontId="23" fillId="10" borderId="8" xfId="0" applyFont="1" applyFill="1" applyBorder="1" applyAlignment="1">
      <alignment horizontal="center" vertical="center"/>
    </xf>
    <xf numFmtId="0" fontId="23" fillId="10" borderId="4" xfId="0" applyFont="1" applyFill="1" applyBorder="1" applyAlignment="1">
      <alignment horizontal="center" vertical="center"/>
    </xf>
    <xf numFmtId="0" fontId="23" fillId="10" borderId="9" xfId="0" applyFont="1" applyFill="1" applyBorder="1" applyAlignment="1">
      <alignment horizontal="center" vertical="center"/>
    </xf>
    <xf numFmtId="0" fontId="23" fillId="10" borderId="2" xfId="0" applyFont="1" applyFill="1" applyBorder="1" applyAlignment="1">
      <alignment horizontal="center" vertical="center"/>
    </xf>
    <xf numFmtId="0" fontId="23" fillId="10" borderId="3" xfId="0" applyFont="1" applyFill="1" applyBorder="1" applyAlignment="1">
      <alignment horizontal="center" vertical="center"/>
    </xf>
    <xf numFmtId="0" fontId="16" fillId="10" borderId="0" xfId="0" applyFont="1" applyFill="1" applyAlignment="1">
      <alignment vertical="center"/>
    </xf>
    <xf numFmtId="0" fontId="26" fillId="10" borderId="1" xfId="0" applyFont="1" applyFill="1" applyBorder="1" applyAlignment="1">
      <alignment horizontal="center" vertical="center"/>
    </xf>
    <xf numFmtId="0" fontId="23" fillId="1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23" fillId="10" borderId="5" xfId="0" applyFont="1" applyFill="1" applyBorder="1" applyAlignment="1">
      <alignment horizontal="center" vertical="center"/>
    </xf>
    <xf numFmtId="0" fontId="23" fillId="10" borderId="4" xfId="0" applyFont="1" applyFill="1" applyBorder="1" applyAlignment="1">
      <alignment horizontal="center" vertical="center" wrapText="1" justifyLastLine="1"/>
    </xf>
    <xf numFmtId="0" fontId="23" fillId="10" borderId="9" xfId="0" applyFont="1" applyFill="1" applyBorder="1" applyAlignment="1">
      <alignment horizontal="center" vertical="center" wrapText="1" justifyLastLine="1"/>
    </xf>
    <xf numFmtId="0" fontId="23" fillId="10" borderId="5" xfId="0" applyFont="1" applyFill="1" applyBorder="1" applyAlignment="1">
      <alignment horizontal="center" vertical="center" wrapText="1" justifyLastLine="1"/>
    </xf>
    <xf numFmtId="0" fontId="23" fillId="10" borderId="4" xfId="1" applyFont="1" applyFill="1" applyBorder="1" applyAlignment="1">
      <alignment horizontal="center" vertical="center" wrapText="1"/>
    </xf>
    <xf numFmtId="0" fontId="23" fillId="10" borderId="5" xfId="1" applyFont="1" applyFill="1" applyBorder="1" applyAlignment="1">
      <alignment horizontal="center" vertical="center" wrapText="1"/>
    </xf>
    <xf numFmtId="0" fontId="23" fillId="10" borderId="10" xfId="0" applyFont="1" applyFill="1" applyBorder="1" applyAlignment="1">
      <alignment horizontal="center" vertical="center"/>
    </xf>
    <xf numFmtId="0" fontId="23" fillId="10" borderId="4" xfId="0" applyFont="1" applyFill="1" applyBorder="1" applyAlignment="1">
      <alignment horizontal="center" vertical="center" wrapText="1"/>
    </xf>
    <xf numFmtId="0" fontId="23" fillId="10" borderId="5" xfId="0" applyFont="1" applyFill="1" applyBorder="1" applyAlignment="1">
      <alignment horizontal="center" vertical="center" wrapText="1"/>
    </xf>
    <xf numFmtId="0" fontId="23" fillId="10" borderId="11" xfId="0" applyFont="1" applyFill="1" applyBorder="1" applyAlignment="1">
      <alignment horizontal="center" vertical="center"/>
    </xf>
    <xf numFmtId="0" fontId="23" fillId="10" borderId="12" xfId="0" applyFont="1" applyFill="1" applyBorder="1" applyAlignment="1">
      <alignment horizontal="center" vertical="center"/>
    </xf>
    <xf numFmtId="0" fontId="23" fillId="10" borderId="15" xfId="0" applyFont="1" applyFill="1" applyBorder="1" applyAlignment="1">
      <alignment horizontal="center" vertical="center"/>
    </xf>
    <xf numFmtId="3" fontId="23" fillId="10" borderId="2" xfId="0" applyNumberFormat="1" applyFont="1" applyFill="1" applyBorder="1" applyAlignment="1">
      <alignment horizontal="center" vertical="center"/>
    </xf>
    <xf numFmtId="3" fontId="23" fillId="10" borderId="3" xfId="0" applyNumberFormat="1" applyFont="1" applyFill="1" applyBorder="1" applyAlignment="1">
      <alignment horizontal="center" vertical="center"/>
    </xf>
    <xf numFmtId="0" fontId="23" fillId="10" borderId="7" xfId="0" applyFont="1" applyFill="1" applyBorder="1" applyAlignment="1">
      <alignment horizontal="center" vertical="center"/>
    </xf>
    <xf numFmtId="0" fontId="23" fillId="10" borderId="1" xfId="0" applyFont="1" applyFill="1" applyBorder="1" applyAlignment="1">
      <alignment horizontal="center" vertical="center" wrapText="1" justifyLastLine="1"/>
    </xf>
    <xf numFmtId="0" fontId="26" fillId="1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3" fillId="10" borderId="1" xfId="0" applyFont="1" applyFill="1" applyBorder="1" applyAlignment="1">
      <alignment horizontal="center" vertical="center" wrapText="1"/>
    </xf>
    <xf numFmtId="0" fontId="39" fillId="12" borderId="4" xfId="0" applyFont="1" applyFill="1" applyBorder="1" applyAlignment="1">
      <alignment horizontal="center" vertical="center"/>
    </xf>
    <xf numFmtId="0" fontId="39" fillId="12" borderId="5" xfId="0" applyFont="1" applyFill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23" fillId="10" borderId="14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5" fillId="0" borderId="0" xfId="0" applyFont="1" applyAlignment="1">
      <alignment horizontal="left" vertical="top" wrapText="1" indent="2"/>
    </xf>
    <xf numFmtId="0" fontId="28" fillId="0" borderId="0" xfId="0" applyFont="1" applyAlignment="1">
      <alignment horizontal="left" vertical="top" wrapText="1" indent="2"/>
    </xf>
    <xf numFmtId="0" fontId="23" fillId="10" borderId="11" xfId="0" applyFont="1" applyFill="1" applyBorder="1" applyAlignment="1">
      <alignment horizontal="center" vertical="center" wrapText="1"/>
    </xf>
    <xf numFmtId="0" fontId="23" fillId="10" borderId="12" xfId="0" applyFont="1" applyFill="1" applyBorder="1" applyAlignment="1">
      <alignment horizontal="center" vertical="center" wrapText="1"/>
    </xf>
    <xf numFmtId="0" fontId="23" fillId="10" borderId="13" xfId="0" applyFont="1" applyFill="1" applyBorder="1" applyAlignment="1">
      <alignment horizontal="center" vertical="center" wrapText="1"/>
    </xf>
    <xf numFmtId="0" fontId="23" fillId="10" borderId="14" xfId="0" applyFont="1" applyFill="1" applyBorder="1" applyAlignment="1">
      <alignment horizontal="center" vertical="center" wrapText="1"/>
    </xf>
    <xf numFmtId="0" fontId="23" fillId="10" borderId="6" xfId="0" applyFont="1" applyFill="1" applyBorder="1" applyAlignment="1">
      <alignment horizontal="center" vertical="center" wrapText="1"/>
    </xf>
    <xf numFmtId="0" fontId="23" fillId="10" borderId="15" xfId="0" applyFont="1" applyFill="1" applyBorder="1" applyAlignment="1">
      <alignment horizontal="center" vertical="center" wrapText="1"/>
    </xf>
    <xf numFmtId="0" fontId="33" fillId="0" borderId="4" xfId="0" applyFont="1" applyBorder="1" applyAlignment="1">
      <alignment horizontal="left" vertical="center" wrapText="1" indent="1"/>
    </xf>
    <xf numFmtId="0" fontId="33" fillId="0" borderId="5" xfId="0" applyFont="1" applyBorder="1" applyAlignment="1">
      <alignment horizontal="left" vertical="center" wrapText="1" indent="1"/>
    </xf>
    <xf numFmtId="0" fontId="33" fillId="0" borderId="4" xfId="0" applyFont="1" applyBorder="1" applyAlignment="1">
      <alignment horizontal="right" vertical="center" wrapText="1" indent="1"/>
    </xf>
    <xf numFmtId="0" fontId="33" fillId="0" borderId="5" xfId="0" applyFont="1" applyBorder="1" applyAlignment="1">
      <alignment horizontal="right" vertical="center" wrapText="1" indent="1"/>
    </xf>
    <xf numFmtId="0" fontId="33" fillId="0" borderId="9" xfId="0" applyFont="1" applyBorder="1" applyAlignment="1">
      <alignment horizontal="left" vertical="center" wrapText="1" indent="1"/>
    </xf>
    <xf numFmtId="0" fontId="34" fillId="5" borderId="1" xfId="0" applyFont="1" applyFill="1" applyBorder="1" applyAlignment="1">
      <alignment horizontal="center" vertical="center" wrapText="1"/>
    </xf>
    <xf numFmtId="0" fontId="23" fillId="11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3" fontId="23" fillId="10" borderId="1" xfId="0" applyNumberFormat="1" applyFont="1" applyFill="1" applyBorder="1" applyAlignment="1">
      <alignment horizontal="center" vertical="center"/>
    </xf>
  </cellXfs>
  <cellStyles count="11">
    <cellStyle name="Hipervínculo" xfId="2" builtinId="8"/>
    <cellStyle name="Normal" xfId="0" builtinId="0" customBuiltin="1"/>
    <cellStyle name="Normal_Hoja1" xfId="8" xr:uid="{00000000-0005-0000-0000-000002000000}"/>
    <cellStyle name="Normal_Hoja1_1" xfId="10" xr:uid="{00000000-0005-0000-0000-000003000000}"/>
    <cellStyle name="Normal_Hoja2" xfId="9" xr:uid="{00000000-0005-0000-0000-000004000000}"/>
    <cellStyle name="Normal_Hoja3" xfId="1" xr:uid="{00000000-0005-0000-0000-000005000000}"/>
    <cellStyle name="Normal_Hoja5" xfId="7" xr:uid="{00000000-0005-0000-0000-000006000000}"/>
    <cellStyle name="Normal_Hoja7" xfId="3" xr:uid="{00000000-0005-0000-0000-000007000000}"/>
    <cellStyle name="Normal_Inscr_modalidad" xfId="5" xr:uid="{00000000-0005-0000-0000-000008000000}"/>
    <cellStyle name="Normal_Inscr_nivel" xfId="4" xr:uid="{00000000-0005-0000-0000-000009000000}"/>
    <cellStyle name="Normal_Inscr_rangoetario" xfId="6" xr:uid="{00000000-0005-0000-0000-00000A000000}"/>
  </cellStyles>
  <dxfs count="0"/>
  <tableStyles count="1" defaultTableStyle="TableStyleMedium2" defaultPivotStyle="PivotStyleLight16">
    <tableStyle name="INAP 1" pivot="0" count="1" xr9:uid="{00000000-0011-0000-FFFF-FFFF00000000}">
      <tableStyleElement type="firstColumnStripe" size="3"/>
    </tableStyle>
  </tableStyles>
  <colors>
    <mruColors>
      <color rgb="FFABABAB"/>
      <color rgb="FF635983"/>
      <color rgb="FF9283BE"/>
      <color rgb="FF50B8B1"/>
      <color rgb="FFD7DF23"/>
      <color rgb="FFF79420"/>
      <color rgb="FF3BBCD8"/>
      <color rgb="FFEE4C99"/>
      <color rgb="FFFFD100"/>
      <color rgb="FF7A6D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C8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C8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C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3053</xdr:colOff>
      <xdr:row>0</xdr:row>
      <xdr:rowOff>0</xdr:rowOff>
    </xdr:from>
    <xdr:to>
      <xdr:col>15</xdr:col>
      <xdr:colOff>822446</xdr:colOff>
      <xdr:row>34</xdr:row>
      <xdr:rowOff>69939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55589A4-1BE2-87D4-493C-C9BBD06AB2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053" y="0"/>
          <a:ext cx="13201893" cy="6546939"/>
        </a:xfrm>
        <a:prstGeom prst="rect">
          <a:avLst/>
        </a:prstGeom>
      </xdr:spPr>
    </xdr:pic>
    <xdr:clientData/>
  </xdr:twoCellAnchor>
  <xdr:twoCellAnchor>
    <xdr:from>
      <xdr:col>16</xdr:col>
      <xdr:colOff>203202</xdr:colOff>
      <xdr:row>1</xdr:row>
      <xdr:rowOff>25402</xdr:rowOff>
    </xdr:from>
    <xdr:to>
      <xdr:col>16</xdr:col>
      <xdr:colOff>385336</xdr:colOff>
      <xdr:row>2</xdr:row>
      <xdr:rowOff>185421</xdr:rowOff>
    </xdr:to>
    <xdr:sp macro="" textlink="">
      <xdr:nvSpPr>
        <xdr:cNvPr id="4" name="Triángul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56234B-0D43-9141-833F-5A921FA91B6C}"/>
            </a:ext>
          </a:extLst>
        </xdr:cNvPr>
        <xdr:cNvSpPr/>
      </xdr:nvSpPr>
      <xdr:spPr>
        <a:xfrm rot="5400000">
          <a:off x="13327009" y="490595"/>
          <a:ext cx="350519" cy="182134"/>
        </a:xfrm>
        <a:prstGeom prst="triangle">
          <a:avLst/>
        </a:prstGeom>
        <a:solidFill>
          <a:srgbClr val="9283BE">
            <a:alpha val="7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0</xdr:rowOff>
    </xdr:from>
    <xdr:ext cx="8839200" cy="375920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0F9E4A4-D9C1-1244-885C-7B4A6D12DAC2}"/>
            </a:ext>
          </a:extLst>
        </xdr:cNvPr>
        <xdr:cNvSpPr txBox="1"/>
      </xdr:nvSpPr>
      <xdr:spPr>
        <a:xfrm>
          <a:off x="444500" y="1562100"/>
          <a:ext cx="8839200" cy="3759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noAutofit/>
        </a:bodyPr>
        <a:lstStyle/>
        <a:p>
          <a:r>
            <a:rPr lang="es-AR" sz="1400" b="1" i="0" u="none" strike="noStrike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Informe Estadístico de Capacitación (IEC)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r>
            <a:rPr lang="es-AR" sz="1400" b="0" i="0" u="none" strike="noStrike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Año 2 - N.° 3. Septiembre-diciembre 2022 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endParaRPr lang="es-AR" sz="1400" b="1" i="0" u="none" strike="noStrike" baseline="0">
            <a:solidFill>
              <a:schemeClr val="dk1"/>
            </a:solidFill>
            <a:effectLst/>
            <a:latin typeface="Calibri" panose="020F0502020204030204" pitchFamily="34" charset="0"/>
            <a:ea typeface="+mn-ea"/>
            <a:cs typeface="+mn-cs"/>
          </a:endParaRPr>
        </a:p>
        <a:p>
          <a:r>
            <a:rPr lang="es-AR" sz="1400" b="1" i="0" u="none" strike="noStrike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Instituto Nacional de la Administración Pública (INAP)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r>
            <a:rPr lang="es-AR" sz="1400" b="0" i="0" u="none" strike="noStrike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Av. Roque Sáenz Peña 511, Ciudad Autónoma de Buenos Aires, República Argentina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r>
            <a:rPr lang="es-AR" sz="1400" b="0" i="0" u="none" strike="noStrike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C. P.: C1035AAA - Tel.: 6065-2310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r>
            <a:rPr lang="es-AR" sz="1400" b="0" i="0" u="none" strike="noStrike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Correo electrónico:  digecip@jefatura.gob.ar</a:t>
          </a:r>
          <a:endParaRPr lang="es-AR" sz="1400" baseline="0">
            <a:latin typeface="Calibri" panose="020F0502020204030204" pitchFamily="34" charset="0"/>
          </a:endParaRPr>
        </a:p>
        <a:p>
          <a:endParaRPr lang="es-AR" sz="1400" b="1" i="0" u="none" strike="noStrike" baseline="0">
            <a:solidFill>
              <a:schemeClr val="dk1"/>
            </a:solidFill>
            <a:effectLst/>
            <a:latin typeface="Calibri" panose="020F0502020204030204" pitchFamily="34" charset="0"/>
            <a:ea typeface="+mn-ea"/>
            <a:cs typeface="+mn-cs"/>
          </a:endParaRPr>
        </a:p>
        <a:p>
          <a:r>
            <a:rPr lang="es-AR" sz="1400" b="1" i="0" u="none" strike="noStrike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ISSN 2796-8081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endParaRPr lang="es-AR" sz="1400" b="1" i="0" u="none" strike="noStrike" baseline="0">
            <a:solidFill>
              <a:schemeClr val="dk1"/>
            </a:solidFill>
            <a:effectLst/>
            <a:latin typeface="Calibri" panose="020F0502020204030204" pitchFamily="34" charset="0"/>
            <a:ea typeface="+mn-ea"/>
            <a:cs typeface="+mn-cs"/>
          </a:endParaRPr>
        </a:p>
        <a:p>
          <a:r>
            <a:rPr lang="es-AR" sz="1400" b="1" i="0" u="none" strike="noStrike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Dirección del Proyecto IEC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r>
            <a:rPr lang="es-AR" sz="1400" b="0" i="0" u="none" strike="noStrike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Pablo Nemiña, Director de Gestión del Conocimiento, Investigación y Publicaciones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endParaRPr lang="es-AR" sz="1400" b="1" i="0" u="none" strike="noStrike" baseline="0">
            <a:solidFill>
              <a:schemeClr val="dk1"/>
            </a:solidFill>
            <a:effectLst/>
            <a:latin typeface="Calibri" panose="020F0502020204030204" pitchFamily="34" charset="0"/>
            <a:ea typeface="+mn-ea"/>
            <a:cs typeface="+mn-cs"/>
          </a:endParaRPr>
        </a:p>
        <a:p>
          <a:r>
            <a:rPr lang="es-AR" sz="1400" b="1" i="0" u="none" strike="noStrike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Comité editorial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r>
            <a:rPr lang="es-AR" sz="1400" b="0" i="0" u="none" strike="noStrike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Leandro E. Bottinelli, Director Institucional del INAP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r>
            <a:rPr lang="es-AR" sz="1400" b="0" i="0" u="none" strike="noStrike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Julián Lopardo, Director Nacional de Planeamiento Estratégico de la Capacitación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r>
            <a:rPr lang="es-AR" sz="1400" b="0" i="0" u="none" strike="noStrike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Vilma Paura, Directora Nacional de Oferta Académica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endParaRPr lang="es-AR" sz="1400" b="1" i="0" u="none" strike="noStrike" baseline="0">
            <a:solidFill>
              <a:schemeClr val="dk1"/>
            </a:solidFill>
            <a:effectLst/>
            <a:latin typeface="Calibri" panose="020F0502020204030204" pitchFamily="34" charset="0"/>
            <a:ea typeface="+mn-ea"/>
            <a:cs typeface="+mn-cs"/>
          </a:endParaRPr>
        </a:p>
        <a:p>
          <a:r>
            <a:rPr lang="es-AR" sz="1400" b="1" i="0" u="none" strike="noStrike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Redacción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r>
            <a:rPr lang="es-AR" sz="1400" b="0" i="0" u="none" strike="noStrike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Dante Sabatto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endParaRPr lang="es-AR" sz="1400" b="1" i="0" u="none" strike="noStrike" baseline="0">
            <a:solidFill>
              <a:schemeClr val="dk1"/>
            </a:solidFill>
            <a:effectLst/>
            <a:latin typeface="Calibri" panose="020F0502020204030204" pitchFamily="34" charset="0"/>
            <a:ea typeface="+mn-ea"/>
            <a:cs typeface="+mn-cs"/>
          </a:endParaRPr>
        </a:p>
        <a:p>
          <a:r>
            <a:rPr lang="es-AR" sz="1400" b="1" i="0" u="none" strike="noStrike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Compilación y sistematización de datos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r>
            <a:rPr lang="es-AR" sz="1400" b="0" i="0" u="none" strike="noStrike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Jorge Zappino</a:t>
          </a:r>
          <a:r>
            <a:rPr lang="es-AR" sz="1400" baseline="0">
              <a:latin typeface="Calibri" panose="020F0502020204030204" pitchFamily="34" charset="0"/>
            </a:rPr>
            <a:t> y </a:t>
          </a:r>
          <a:r>
            <a:rPr lang="es-AR" sz="1400" b="0" i="0" u="none" strike="noStrike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Leonardo Llusa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endParaRPr lang="es-AR" sz="1400" b="1" i="0" u="none" strike="noStrike" baseline="0">
            <a:solidFill>
              <a:schemeClr val="dk1"/>
            </a:solidFill>
            <a:effectLst/>
            <a:latin typeface="Calibri" panose="020F0502020204030204" pitchFamily="34" charset="0"/>
            <a:ea typeface="+mn-ea"/>
            <a:cs typeface="+mn-cs"/>
          </a:endParaRPr>
        </a:p>
        <a:p>
          <a:r>
            <a:rPr lang="es-AR" sz="1400" b="1" i="0" u="none" strike="noStrike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Edición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r>
            <a:rPr lang="es-AR" sz="1400" b="0" i="0" u="none" strike="noStrike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Patricia Iacovone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endParaRPr lang="es-AR" sz="1400" b="1" i="0" u="none" strike="noStrike" baseline="0">
            <a:solidFill>
              <a:schemeClr val="dk1"/>
            </a:solidFill>
            <a:effectLst/>
            <a:latin typeface="Calibri" panose="020F0502020204030204" pitchFamily="34" charset="0"/>
            <a:ea typeface="+mn-ea"/>
            <a:cs typeface="+mn-cs"/>
          </a:endParaRPr>
        </a:p>
        <a:p>
          <a:r>
            <a:rPr lang="es-AR" sz="1400" b="1" i="0" u="none" strike="noStrike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Diseño y diagramación 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r>
            <a:rPr lang="es-AR" sz="1400" b="0" i="0" u="none" strike="noStrike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Edwin Mac Donald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endParaRPr lang="es-AR" sz="1400" b="0" i="0" u="none" strike="noStrike" baseline="0">
            <a:solidFill>
              <a:schemeClr val="dk1"/>
            </a:solidFill>
            <a:effectLst/>
            <a:latin typeface="Calibri" panose="020F0502020204030204" pitchFamily="34" charset="0"/>
            <a:ea typeface="+mn-ea"/>
            <a:cs typeface="+mn-cs"/>
          </a:endParaRPr>
        </a:p>
        <a:p>
          <a:r>
            <a:rPr lang="es-AR" sz="1400" b="0" i="0" u="none" strike="noStrike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Las ideas y planteamientos contenidos en la presente edición son de exclusiva responsabilidad de sus autores y no comprometen la posición oficial del INAP. 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endParaRPr lang="es-AR" sz="1400" b="0" i="0" u="none" strike="noStrike" baseline="0">
            <a:solidFill>
              <a:schemeClr val="dk1"/>
            </a:solidFill>
            <a:effectLst/>
            <a:latin typeface="Calibri" panose="020F0502020204030204" pitchFamily="34" charset="0"/>
            <a:ea typeface="+mn-ea"/>
            <a:cs typeface="+mn-cs"/>
          </a:endParaRPr>
        </a:p>
        <a:p>
          <a:pPr lvl="0"/>
          <a:endParaRPr lang="es-AR" sz="1400" b="0" i="0" u="none" strike="noStrike" baseline="0">
            <a:solidFill>
              <a:schemeClr val="dk1"/>
            </a:solidFill>
            <a:effectLst/>
            <a:latin typeface="Calibri" panose="020F0502020204030204" pitchFamily="34" charset="0"/>
            <a:ea typeface="+mn-ea"/>
            <a:cs typeface="+mn-cs"/>
          </a:endParaRPr>
        </a:p>
      </xdr:txBody>
    </xdr:sp>
    <xdr:clientData/>
  </xdr:oneCellAnchor>
  <xdr:twoCellAnchor editAs="oneCell">
    <xdr:from>
      <xdr:col>1</xdr:col>
      <xdr:colOff>101600</xdr:colOff>
      <xdr:row>17</xdr:row>
      <xdr:rowOff>1409700</xdr:rowOff>
    </xdr:from>
    <xdr:to>
      <xdr:col>1</xdr:col>
      <xdr:colOff>1638300</xdr:colOff>
      <xdr:row>17</xdr:row>
      <xdr:rowOff>1955801</xdr:rowOff>
    </xdr:to>
    <xdr:pic>
      <xdr:nvPicPr>
        <xdr:cNvPr id="6" name="Imagen 3">
          <a:extLst>
            <a:ext uri="{FF2B5EF4-FFF2-40B4-BE49-F238E27FC236}">
              <a16:creationId xmlns:a16="http://schemas.microsoft.com/office/drawing/2014/main" id="{732C81BF-9F51-6447-BFED-726A52002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46100" y="9867900"/>
          <a:ext cx="1536700" cy="546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1752600</xdr:colOff>
      <xdr:row>17</xdr:row>
      <xdr:rowOff>1333500</xdr:rowOff>
    </xdr:from>
    <xdr:ext cx="7099300" cy="1168400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8DDB31DE-3F4A-0D48-9611-B8506BE4B9F8}"/>
            </a:ext>
          </a:extLst>
        </xdr:cNvPr>
        <xdr:cNvSpPr txBox="1"/>
      </xdr:nvSpPr>
      <xdr:spPr>
        <a:xfrm>
          <a:off x="2197100" y="9791700"/>
          <a:ext cx="7099300" cy="1168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/>
        <a:p>
          <a:r>
            <a:rPr lang="es-AR" sz="1400" b="0" i="0" u="none" strike="noStrike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El IEC y su contenido se brindan bajo la licencia Creative Commons (CC) 2.5 Argentina: Reconocimiento-NoComercial-SinObraDerivada (BY-NC-ND): No se permite un uso comercial de la obra original ni la generación de obras derivadas.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endParaRPr lang="es-AR" sz="1400" b="0" i="0" u="none" strike="noStrike" baseline="0">
            <a:solidFill>
              <a:schemeClr val="dk1"/>
            </a:solidFill>
            <a:effectLst/>
            <a:latin typeface="Calibri" panose="020F0502020204030204" pitchFamily="34" charset="0"/>
            <a:ea typeface="+mn-ea"/>
            <a:cs typeface="+mn-cs"/>
          </a:endParaRPr>
        </a:p>
        <a:p>
          <a:endParaRPr lang="es-MX" sz="1100"/>
        </a:p>
      </xdr:txBody>
    </xdr:sp>
    <xdr:clientData/>
  </xdr:oneCellAnchor>
  <xdr:oneCellAnchor>
    <xdr:from>
      <xdr:col>1</xdr:col>
      <xdr:colOff>25400</xdr:colOff>
      <xdr:row>17</xdr:row>
      <xdr:rowOff>2184400</xdr:rowOff>
    </xdr:from>
    <xdr:ext cx="8851900" cy="1140825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DF36B05E-E11A-6F4D-87ED-1FD84122A938}"/>
            </a:ext>
          </a:extLst>
        </xdr:cNvPr>
        <xdr:cNvSpPr txBox="1"/>
      </xdr:nvSpPr>
      <xdr:spPr>
        <a:xfrm>
          <a:off x="469900" y="10642600"/>
          <a:ext cx="8851900" cy="1140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/>
        <a:p>
          <a:r>
            <a:rPr lang="es-AR" sz="1400" b="0" i="0" u="none" strike="noStrike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Esta publicación se encuentra disponible en forma libre y gratuita en: </a:t>
          </a:r>
        </a:p>
        <a:p>
          <a:r>
            <a:rPr lang="es-AR" sz="1400" b="0" i="0" u="none" strike="noStrike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publicaciones.inap.gob.ar</a:t>
          </a:r>
          <a:r>
            <a:rPr lang="es-AR" sz="1400" baseline="0">
              <a:latin typeface="Calibri" panose="020F0502020204030204" pitchFamily="34" charset="0"/>
            </a:rPr>
            <a:t> </a:t>
          </a:r>
        </a:p>
        <a:p>
          <a:endParaRPr lang="es-AR" sz="1400" b="0" i="0" u="none" strike="noStrike" baseline="0">
            <a:solidFill>
              <a:schemeClr val="dk1"/>
            </a:solidFill>
            <a:effectLst/>
            <a:latin typeface="Calibri" panose="020F0502020204030204" pitchFamily="34" charset="0"/>
            <a:ea typeface="+mn-ea"/>
            <a:cs typeface="+mn-cs"/>
          </a:endParaRPr>
        </a:p>
        <a:p>
          <a:r>
            <a:rPr lang="es-AR" sz="1400" b="0" i="0" u="none" strike="noStrike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Febrero de 2023</a:t>
          </a:r>
          <a:r>
            <a:rPr lang="es-AR" sz="1400" baseline="0">
              <a:latin typeface="Calibri" panose="020F0502020204030204" pitchFamily="34" charset="0"/>
            </a:rPr>
            <a:t> </a:t>
          </a:r>
          <a:endParaRPr lang="es-MX" sz="1400" baseline="0">
            <a:latin typeface="Calibri" panose="020F0502020204030204" pitchFamily="34" charset="0"/>
          </a:endParaRPr>
        </a:p>
        <a:p>
          <a:endParaRPr lang="es-MX" sz="1100"/>
        </a:p>
      </xdr:txBody>
    </xdr:sp>
    <xdr:clientData/>
  </xdr:oneCellAnchor>
  <xdr:oneCellAnchor>
    <xdr:from>
      <xdr:col>1</xdr:col>
      <xdr:colOff>50800</xdr:colOff>
      <xdr:row>17</xdr:row>
      <xdr:rowOff>304800</xdr:rowOff>
    </xdr:from>
    <xdr:ext cx="8902700" cy="968983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81A3730D-4239-53FE-816E-6099963F82D3}"/>
            </a:ext>
          </a:extLst>
        </xdr:cNvPr>
        <xdr:cNvSpPr txBox="1"/>
      </xdr:nvSpPr>
      <xdr:spPr>
        <a:xfrm>
          <a:off x="495300" y="8763000"/>
          <a:ext cx="8902700" cy="9689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400"/>
            <a:t>El uso del lenguaje inclusivo y no sexista implica un cambio cultural que se enmarca en un objetivo de la actual gestión de Gobierno y se sustenta en la normativa vigente en materia de género, diversidad y derechos humanos en la Argentina. En esta publicación se utilizan diferentes estrategias para no caer en prejuicios y estereotipos que promueven la desigualdad, la exclusión o la discriminación de colectivos, personas o grupos.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3347</xdr:colOff>
      <xdr:row>0</xdr:row>
      <xdr:rowOff>475662</xdr:rowOff>
    </xdr:from>
    <xdr:to>
      <xdr:col>8</xdr:col>
      <xdr:colOff>3347</xdr:colOff>
      <xdr:row>0</xdr:row>
      <xdr:rowOff>826181</xdr:rowOff>
    </xdr:to>
    <xdr:sp macro="" textlink="">
      <xdr:nvSpPr>
        <xdr:cNvPr id="6" name="Triángulo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337BF4-CB15-834C-99FE-5BD78EA7828E}"/>
            </a:ext>
          </a:extLst>
        </xdr:cNvPr>
        <xdr:cNvSpPr/>
      </xdr:nvSpPr>
      <xdr:spPr>
        <a:xfrm rot="5400000">
          <a:off x="7930687" y="650922"/>
          <a:ext cx="350519" cy="0"/>
        </a:xfrm>
        <a:prstGeom prst="triangle">
          <a:avLst/>
        </a:prstGeom>
        <a:solidFill>
          <a:schemeClr val="bg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3683000</xdr:colOff>
      <xdr:row>0</xdr:row>
      <xdr:rowOff>462962</xdr:rowOff>
    </xdr:from>
    <xdr:to>
      <xdr:col>7</xdr:col>
      <xdr:colOff>3683000</xdr:colOff>
      <xdr:row>0</xdr:row>
      <xdr:rowOff>813481</xdr:rowOff>
    </xdr:to>
    <xdr:sp macro="" textlink="">
      <xdr:nvSpPr>
        <xdr:cNvPr id="7" name="Triángulo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640451-60F4-7B40-8D48-F21DA395B85B}"/>
            </a:ext>
          </a:extLst>
        </xdr:cNvPr>
        <xdr:cNvSpPr/>
      </xdr:nvSpPr>
      <xdr:spPr>
        <a:xfrm rot="5400000">
          <a:off x="8282940" y="638222"/>
          <a:ext cx="350519" cy="0"/>
        </a:xfrm>
        <a:prstGeom prst="triangle">
          <a:avLst/>
        </a:prstGeom>
        <a:solidFill>
          <a:schemeClr val="bg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462962</xdr:rowOff>
    </xdr:from>
    <xdr:to>
      <xdr:col>4</xdr:col>
      <xdr:colOff>0</xdr:colOff>
      <xdr:row>0</xdr:row>
      <xdr:rowOff>813481</xdr:rowOff>
    </xdr:to>
    <xdr:sp macro="" textlink="">
      <xdr:nvSpPr>
        <xdr:cNvPr id="7" name="Triángulo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5158CA-CC15-E14F-B8B0-A2BADC61A290}"/>
            </a:ext>
          </a:extLst>
        </xdr:cNvPr>
        <xdr:cNvSpPr/>
      </xdr:nvSpPr>
      <xdr:spPr>
        <a:xfrm rot="5400000">
          <a:off x="8613140" y="638222"/>
          <a:ext cx="350519" cy="0"/>
        </a:xfrm>
        <a:prstGeom prst="triangle">
          <a:avLst/>
        </a:prstGeom>
        <a:solidFill>
          <a:schemeClr val="bg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P36"/>
  <sheetViews>
    <sheetView showGridLines="0" tabSelected="1" zoomScaleNormal="100" workbookViewId="0">
      <selection activeCell="A35" sqref="A35"/>
    </sheetView>
  </sheetViews>
  <sheetFormatPr baseColWidth="10" defaultColWidth="0" defaultRowHeight="15" zeroHeight="1" x14ac:dyDescent="0.2"/>
  <cols>
    <col min="1" max="16" width="10.83203125" customWidth="1"/>
    <col min="17" max="17" width="10.83203125" hidden="1" customWidth="1"/>
    <col min="18" max="16384" width="10.83203125" hidden="1"/>
  </cols>
  <sheetData>
    <row r="1" x14ac:dyDescent="0.2"/>
    <row r="2" x14ac:dyDescent="0.2"/>
    <row r="3" x14ac:dyDescent="0.2"/>
    <row r="4" x14ac:dyDescent="0.2"/>
    <row r="5" x14ac:dyDescent="0.2"/>
    <row r="6" x14ac:dyDescent="0.2"/>
    <row r="7" x14ac:dyDescent="0.2"/>
    <row r="8" x14ac:dyDescent="0.2"/>
    <row r="9" x14ac:dyDescent="0.2"/>
    <row r="10" x14ac:dyDescent="0.2"/>
    <row r="11" x14ac:dyDescent="0.2"/>
    <row r="12" x14ac:dyDescent="0.2"/>
    <row r="13" x14ac:dyDescent="0.2"/>
    <row r="14" x14ac:dyDescent="0.2"/>
    <row r="15" x14ac:dyDescent="0.2"/>
    <row r="16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  <row r="33" x14ac:dyDescent="0.2"/>
    <row r="34" x14ac:dyDescent="0.2"/>
    <row r="35" x14ac:dyDescent="0.2"/>
    <row r="36" x14ac:dyDescent="0.2"/>
  </sheetData>
  <sheetProtection algorithmName="SHA-512" hashValue="1Ho6zNMx4BduJRJA2g6PcPW8TFKitfMQ1otl/kF+pvJUhZGvKkm/eF4CNA2NZe+jv/7Jqn7JhAM7xpUnlCSVCA==" saltValue="s6+nIcbAAi/BfoesQYffIA==" spinCount="100000" sheet="1" objects="1" scenarios="1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206"/>
  <sheetViews>
    <sheetView showGridLines="0" zoomScaleNormal="100" workbookViewId="0"/>
  </sheetViews>
  <sheetFormatPr baseColWidth="10" defaultColWidth="0" defaultRowHeight="15" zeroHeight="1" x14ac:dyDescent="0.2"/>
  <cols>
    <col min="1" max="1" width="4.6640625" customWidth="1"/>
    <col min="2" max="2" width="40.83203125" style="9" customWidth="1"/>
    <col min="3" max="3" width="20.83203125" style="9" customWidth="1"/>
    <col min="4" max="4" width="20.83203125" style="11" customWidth="1"/>
    <col min="5" max="5" width="6.5" bestFit="1" customWidth="1"/>
    <col min="6" max="6" width="33.33203125" customWidth="1"/>
    <col min="7" max="7" width="26.1640625" bestFit="1" customWidth="1"/>
    <col min="8" max="8" width="6.5" customWidth="1"/>
    <col min="9" max="9" width="9.83203125" customWidth="1"/>
    <col min="10" max="10" width="5.5" customWidth="1"/>
    <col min="11" max="16384" width="11.5" hidden="1"/>
  </cols>
  <sheetData>
    <row r="1" spans="1:9" ht="100" customHeight="1" x14ac:dyDescent="0.2">
      <c r="A1" s="105"/>
      <c r="B1" s="105" t="s">
        <v>261</v>
      </c>
      <c r="C1" s="105"/>
      <c r="D1" s="105"/>
      <c r="E1" s="105"/>
      <c r="F1" s="105"/>
      <c r="G1" s="105"/>
      <c r="H1" s="105"/>
      <c r="I1" s="105"/>
    </row>
    <row r="2" spans="1:9" ht="19.75" customHeight="1" x14ac:dyDescent="0.2">
      <c r="B2"/>
      <c r="C2" s="19"/>
    </row>
    <row r="3" spans="1:9" ht="25" customHeight="1" x14ac:dyDescent="0.2">
      <c r="B3" s="245" t="s">
        <v>215</v>
      </c>
      <c r="C3" s="245"/>
      <c r="D3" s="245"/>
    </row>
    <row r="4" spans="1:9" ht="25" customHeight="1" x14ac:dyDescent="0.2">
      <c r="B4" s="239" t="s">
        <v>183</v>
      </c>
      <c r="C4" s="240"/>
      <c r="D4" s="240"/>
    </row>
    <row r="5" spans="1:9" ht="25" customHeight="1" x14ac:dyDescent="0.2">
      <c r="B5" s="260" t="s">
        <v>182</v>
      </c>
      <c r="C5" s="241" t="s">
        <v>266</v>
      </c>
      <c r="D5" s="262" t="s">
        <v>6</v>
      </c>
    </row>
    <row r="6" spans="1:9" ht="25" customHeight="1" x14ac:dyDescent="0.2">
      <c r="B6" s="261"/>
      <c r="C6" s="242"/>
      <c r="D6" s="238"/>
    </row>
    <row r="7" spans="1:9" ht="20" customHeight="1" x14ac:dyDescent="0.2">
      <c r="B7" s="196" t="s">
        <v>206</v>
      </c>
      <c r="C7" s="203">
        <v>156</v>
      </c>
      <c r="D7" s="94">
        <f>(C7/$C$14)*100</f>
        <v>48.75</v>
      </c>
      <c r="E7" s="18"/>
    </row>
    <row r="8" spans="1:9" ht="20" customHeight="1" x14ac:dyDescent="0.2">
      <c r="B8" s="196" t="s">
        <v>207</v>
      </c>
      <c r="C8" s="203">
        <v>58</v>
      </c>
      <c r="D8" s="94">
        <f t="shared" ref="D8:D13" si="0">(C8/$C$14)*100</f>
        <v>18.125</v>
      </c>
      <c r="E8" s="18"/>
    </row>
    <row r="9" spans="1:9" ht="20" customHeight="1" x14ac:dyDescent="0.2">
      <c r="B9" s="196" t="s">
        <v>208</v>
      </c>
      <c r="C9" s="203">
        <v>60</v>
      </c>
      <c r="D9" s="94">
        <f t="shared" si="0"/>
        <v>18.75</v>
      </c>
      <c r="E9" s="18"/>
    </row>
    <row r="10" spans="1:9" ht="20" customHeight="1" x14ac:dyDescent="0.2">
      <c r="B10" s="196" t="s">
        <v>209</v>
      </c>
      <c r="C10" s="203">
        <v>16</v>
      </c>
      <c r="D10" s="94">
        <f t="shared" si="0"/>
        <v>5</v>
      </c>
      <c r="E10" s="18"/>
    </row>
    <row r="11" spans="1:9" ht="20" customHeight="1" x14ac:dyDescent="0.2">
      <c r="B11" s="196" t="s">
        <v>210</v>
      </c>
      <c r="C11" s="203">
        <v>10</v>
      </c>
      <c r="D11" s="94">
        <f t="shared" si="0"/>
        <v>3.125</v>
      </c>
      <c r="E11" s="18"/>
    </row>
    <row r="12" spans="1:9" ht="20" customHeight="1" x14ac:dyDescent="0.2">
      <c r="B12" s="196" t="s">
        <v>211</v>
      </c>
      <c r="C12" s="203">
        <v>5</v>
      </c>
      <c r="D12" s="94">
        <f t="shared" si="0"/>
        <v>1.5625</v>
      </c>
      <c r="E12" s="18"/>
    </row>
    <row r="13" spans="1:9" ht="20" customHeight="1" x14ac:dyDescent="0.2">
      <c r="B13" s="196" t="s">
        <v>212</v>
      </c>
      <c r="C13" s="203">
        <v>15</v>
      </c>
      <c r="D13" s="94">
        <f t="shared" si="0"/>
        <v>4.6875</v>
      </c>
      <c r="E13" s="18"/>
    </row>
    <row r="14" spans="1:9" ht="20" customHeight="1" x14ac:dyDescent="0.2">
      <c r="B14" s="70" t="s">
        <v>3</v>
      </c>
      <c r="C14" s="204">
        <f>SUM(C7:C13)</f>
        <v>320</v>
      </c>
      <c r="D14" s="95">
        <f>SUM(D7:D13)</f>
        <v>100</v>
      </c>
      <c r="E14" s="18"/>
    </row>
    <row r="15" spans="1:9" ht="25" customHeight="1" x14ac:dyDescent="0.2">
      <c r="B15" s="247" t="s">
        <v>37</v>
      </c>
      <c r="C15" s="247"/>
      <c r="D15" s="247"/>
      <c r="E15" s="247"/>
    </row>
    <row r="191" spans="1:17" s="9" customFormat="1" hidden="1" x14ac:dyDescent="0.2">
      <c r="A191"/>
      <c r="D191" s="11"/>
      <c r="E191"/>
      <c r="F191"/>
      <c r="G191"/>
      <c r="H191"/>
      <c r="I191"/>
      <c r="J191"/>
      <c r="K191"/>
      <c r="L191"/>
      <c r="M191"/>
      <c r="N191"/>
      <c r="O191"/>
      <c r="P191"/>
      <c r="Q191"/>
    </row>
    <row r="192" spans="1:17" s="9" customFormat="1" hidden="1" x14ac:dyDescent="0.2">
      <c r="A192"/>
      <c r="D192" s="11"/>
      <c r="E192"/>
      <c r="F192"/>
      <c r="G192"/>
      <c r="H192"/>
      <c r="I192"/>
      <c r="J192"/>
      <c r="K192"/>
      <c r="L192"/>
      <c r="M192"/>
      <c r="N192"/>
      <c r="O192"/>
      <c r="P192"/>
      <c r="Q192"/>
    </row>
    <row r="193" spans="1:17" s="9" customFormat="1" hidden="1" x14ac:dyDescent="0.2">
      <c r="A193"/>
      <c r="D193" s="11"/>
      <c r="E193"/>
      <c r="F193"/>
      <c r="G193"/>
      <c r="H193"/>
      <c r="I193"/>
      <c r="J193"/>
      <c r="K193"/>
      <c r="L193"/>
      <c r="M193"/>
      <c r="N193"/>
      <c r="O193"/>
      <c r="P193"/>
      <c r="Q193"/>
    </row>
    <row r="194" spans="1:17" s="9" customFormat="1" hidden="1" x14ac:dyDescent="0.2">
      <c r="A194"/>
      <c r="D194" s="11"/>
      <c r="E194"/>
      <c r="F194"/>
      <c r="G194"/>
      <c r="H194"/>
      <c r="I194"/>
      <c r="J194"/>
      <c r="K194"/>
      <c r="L194"/>
      <c r="M194"/>
      <c r="N194"/>
      <c r="O194"/>
      <c r="P194"/>
      <c r="Q194"/>
    </row>
    <row r="195" spans="1:17" s="9" customFormat="1" hidden="1" x14ac:dyDescent="0.2">
      <c r="A195"/>
      <c r="D195" s="11"/>
      <c r="E195"/>
      <c r="F195"/>
      <c r="G195"/>
      <c r="H195"/>
      <c r="I195"/>
      <c r="J195"/>
      <c r="K195"/>
      <c r="L195"/>
      <c r="M195"/>
      <c r="N195"/>
      <c r="O195"/>
      <c r="P195"/>
      <c r="Q195"/>
    </row>
    <row r="196" spans="1:17" s="9" customFormat="1" hidden="1" x14ac:dyDescent="0.2">
      <c r="A196"/>
      <c r="D196" s="11"/>
      <c r="E196"/>
      <c r="F196"/>
      <c r="G196"/>
      <c r="H196"/>
      <c r="I196"/>
      <c r="J196"/>
      <c r="K196"/>
      <c r="L196"/>
      <c r="M196"/>
      <c r="N196"/>
      <c r="O196"/>
      <c r="P196"/>
      <c r="Q196"/>
    </row>
    <row r="197" spans="1:17" s="9" customFormat="1" hidden="1" x14ac:dyDescent="0.2">
      <c r="A197"/>
      <c r="D197" s="11"/>
      <c r="E197"/>
      <c r="F197"/>
      <c r="G197"/>
      <c r="H197"/>
      <c r="I197"/>
      <c r="J197"/>
      <c r="K197"/>
      <c r="L197"/>
      <c r="M197"/>
      <c r="N197"/>
      <c r="O197"/>
      <c r="P197"/>
      <c r="Q197"/>
    </row>
    <row r="198" spans="1:17" s="9" customFormat="1" hidden="1" x14ac:dyDescent="0.2">
      <c r="A198"/>
      <c r="D198" s="11"/>
      <c r="E198"/>
      <c r="F198"/>
      <c r="G198"/>
      <c r="H198"/>
      <c r="I198"/>
      <c r="J198"/>
      <c r="K198"/>
      <c r="L198"/>
      <c r="M198"/>
      <c r="N198"/>
      <c r="O198"/>
      <c r="P198"/>
      <c r="Q198"/>
    </row>
    <row r="199" spans="1:17" s="9" customFormat="1" hidden="1" x14ac:dyDescent="0.2">
      <c r="A199"/>
      <c r="D199" s="11"/>
      <c r="E199"/>
      <c r="F199"/>
      <c r="G199"/>
      <c r="H199"/>
      <c r="I199"/>
      <c r="J199"/>
      <c r="K199"/>
      <c r="L199"/>
      <c r="M199"/>
      <c r="N199"/>
      <c r="O199"/>
      <c r="P199"/>
      <c r="Q199"/>
    </row>
    <row r="200" spans="1:17" s="9" customFormat="1" hidden="1" x14ac:dyDescent="0.2">
      <c r="A200"/>
      <c r="D200" s="11"/>
      <c r="E200"/>
      <c r="F200"/>
      <c r="G200"/>
      <c r="H200"/>
      <c r="I200"/>
      <c r="J200"/>
      <c r="K200"/>
      <c r="L200"/>
      <c r="M200"/>
      <c r="N200"/>
      <c r="O200"/>
      <c r="P200"/>
      <c r="Q200"/>
    </row>
    <row r="201" spans="1:17" s="9" customFormat="1" hidden="1" x14ac:dyDescent="0.2">
      <c r="A201"/>
      <c r="D201" s="11"/>
      <c r="E201"/>
      <c r="F201"/>
      <c r="G201"/>
      <c r="H201"/>
      <c r="I201"/>
      <c r="J201"/>
      <c r="K201"/>
      <c r="L201"/>
      <c r="M201"/>
      <c r="N201"/>
      <c r="O201"/>
      <c r="P201"/>
      <c r="Q201"/>
    </row>
    <row r="202" spans="1:17" s="9" customFormat="1" hidden="1" x14ac:dyDescent="0.2">
      <c r="A202"/>
      <c r="D202" s="11"/>
      <c r="E202"/>
      <c r="F202"/>
      <c r="G202"/>
      <c r="H202"/>
      <c r="I202"/>
      <c r="J202"/>
      <c r="K202"/>
      <c r="L202"/>
      <c r="M202"/>
      <c r="N202"/>
      <c r="O202"/>
      <c r="P202"/>
      <c r="Q202"/>
    </row>
    <row r="203" spans="1:17" s="9" customFormat="1" hidden="1" x14ac:dyDescent="0.2">
      <c r="A203"/>
      <c r="D203" s="11"/>
      <c r="E203"/>
      <c r="F203"/>
      <c r="G203"/>
      <c r="H203"/>
      <c r="I203"/>
      <c r="J203"/>
      <c r="K203"/>
      <c r="L203"/>
      <c r="M203"/>
      <c r="N203"/>
      <c r="O203"/>
      <c r="P203"/>
      <c r="Q203"/>
    </row>
    <row r="204" spans="1:17" s="9" customFormat="1" hidden="1" x14ac:dyDescent="0.2">
      <c r="A204"/>
      <c r="D204" s="11"/>
      <c r="E204"/>
      <c r="F204"/>
      <c r="G204"/>
      <c r="H204"/>
      <c r="I204"/>
      <c r="J204"/>
      <c r="K204"/>
      <c r="L204"/>
      <c r="M204"/>
      <c r="N204"/>
      <c r="O204"/>
      <c r="P204"/>
      <c r="Q204"/>
    </row>
    <row r="205" spans="1:17" s="9" customFormat="1" hidden="1" x14ac:dyDescent="0.2">
      <c r="A205"/>
      <c r="B205" s="20"/>
      <c r="D205" s="11"/>
      <c r="E205"/>
      <c r="F205"/>
      <c r="G205"/>
      <c r="H205"/>
      <c r="I205"/>
      <c r="J205"/>
      <c r="K205"/>
      <c r="L205"/>
      <c r="M205"/>
      <c r="N205"/>
      <c r="O205"/>
      <c r="P205"/>
      <c r="Q205"/>
    </row>
    <row r="206" spans="1:17" s="9" customFormat="1" hidden="1" x14ac:dyDescent="0.2">
      <c r="A206"/>
      <c r="D206" s="11"/>
      <c r="E206"/>
      <c r="F206"/>
      <c r="G206"/>
      <c r="H206"/>
      <c r="I206"/>
      <c r="J206"/>
      <c r="K206"/>
      <c r="L206"/>
      <c r="M206"/>
      <c r="N206"/>
      <c r="O206"/>
      <c r="P206"/>
      <c r="Q206"/>
    </row>
  </sheetData>
  <sheetProtection algorithmName="SHA-512" hashValue="NRjMgrqdbLdAczkZS7FOHAKwB07VrssMFeNYS1TTCuaQaMymR0Z12bI2jbow0os6LomLuwD3ZzPKRC1GU8B7Tw==" saltValue="/oF13+oZwTBg7pGzETMJQw==" spinCount="100000" sheet="1" objects="1" scenarios="1"/>
  <mergeCells count="6">
    <mergeCell ref="B15:E15"/>
    <mergeCell ref="B3:D3"/>
    <mergeCell ref="B4:D4"/>
    <mergeCell ref="B5:B6"/>
    <mergeCell ref="C5:C6"/>
    <mergeCell ref="D5:D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8"/>
  <dimension ref="A1:U39"/>
  <sheetViews>
    <sheetView showGridLines="0" zoomScaleNormal="100" workbookViewId="0"/>
  </sheetViews>
  <sheetFormatPr baseColWidth="10" defaultColWidth="0" defaultRowHeight="15" zeroHeight="1" x14ac:dyDescent="0.2"/>
  <cols>
    <col min="1" max="1" width="4.6640625" customWidth="1"/>
    <col min="2" max="2" width="60.83203125" customWidth="1"/>
    <col min="3" max="7" width="10.83203125" customWidth="1"/>
    <col min="8" max="8" width="10.83203125" style="9" customWidth="1"/>
    <col min="9" max="9" width="4.6640625" customWidth="1"/>
    <col min="10" max="10" width="55.83203125" bestFit="1" customWidth="1"/>
    <col min="11" max="11" width="5.5" bestFit="1" customWidth="1"/>
    <col min="12" max="12" width="6.5" bestFit="1" customWidth="1"/>
    <col min="13" max="13" width="5.5" bestFit="1" customWidth="1"/>
    <col min="14" max="16" width="6.5" bestFit="1" customWidth="1"/>
    <col min="17" max="17" width="4.33203125" customWidth="1"/>
    <col min="18" max="21" width="0" hidden="1" customWidth="1"/>
    <col min="22" max="16384" width="11.5" hidden="1"/>
  </cols>
  <sheetData>
    <row r="1" spans="1:17" ht="100" customHeight="1" x14ac:dyDescent="0.2">
      <c r="A1" s="110"/>
      <c r="B1" s="243" t="s">
        <v>222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</row>
    <row r="2" spans="1:17" ht="19.75" customHeight="1" x14ac:dyDescent="0.2"/>
    <row r="3" spans="1:17" ht="50" customHeight="1" x14ac:dyDescent="0.2">
      <c r="B3" s="245" t="s">
        <v>11</v>
      </c>
      <c r="C3" s="263" t="s">
        <v>215</v>
      </c>
      <c r="D3" s="263"/>
      <c r="E3" s="263"/>
      <c r="F3" s="263"/>
      <c r="G3" s="263"/>
      <c r="H3" s="263"/>
      <c r="I3" s="51"/>
      <c r="J3" s="51"/>
    </row>
    <row r="4" spans="1:17" ht="25" customHeight="1" x14ac:dyDescent="0.2">
      <c r="B4" s="245"/>
      <c r="C4" s="245" t="s">
        <v>183</v>
      </c>
      <c r="D4" s="245"/>
      <c r="E4" s="245"/>
      <c r="F4" s="245"/>
      <c r="G4" s="245"/>
      <c r="H4" s="245"/>
      <c r="I4" s="51"/>
      <c r="J4" s="51"/>
    </row>
    <row r="5" spans="1:17" ht="25" customHeight="1" x14ac:dyDescent="0.2">
      <c r="B5" s="245"/>
      <c r="C5" s="245" t="s">
        <v>217</v>
      </c>
      <c r="D5" s="245"/>
      <c r="E5" s="245"/>
      <c r="F5" s="245"/>
      <c r="G5" s="245"/>
      <c r="H5" s="245"/>
      <c r="I5" s="51"/>
      <c r="J5" s="51"/>
    </row>
    <row r="6" spans="1:17" ht="25" customHeight="1" x14ac:dyDescent="0.2">
      <c r="B6" s="245"/>
      <c r="C6" s="245" t="s">
        <v>8</v>
      </c>
      <c r="D6" s="245"/>
      <c r="E6" s="245" t="s">
        <v>7</v>
      </c>
      <c r="F6" s="245"/>
      <c r="G6" s="245" t="s">
        <v>3</v>
      </c>
      <c r="H6" s="245" t="s">
        <v>6</v>
      </c>
      <c r="I6" s="51"/>
      <c r="J6" s="51"/>
    </row>
    <row r="7" spans="1:17" ht="25" customHeight="1" x14ac:dyDescent="0.2">
      <c r="B7" s="245"/>
      <c r="C7" s="112" t="s">
        <v>5</v>
      </c>
      <c r="D7" s="112" t="s">
        <v>6</v>
      </c>
      <c r="E7" s="112" t="s">
        <v>5</v>
      </c>
      <c r="F7" s="112" t="s">
        <v>6</v>
      </c>
      <c r="G7" s="245"/>
      <c r="H7" s="245"/>
      <c r="I7" s="51"/>
      <c r="J7" s="51"/>
    </row>
    <row r="8" spans="1:17" s="15" customFormat="1" ht="20" customHeight="1" x14ac:dyDescent="0.2">
      <c r="B8" s="205" t="s">
        <v>262</v>
      </c>
      <c r="C8" s="206">
        <v>6108</v>
      </c>
      <c r="D8" s="207">
        <v>20.170398256389934</v>
      </c>
      <c r="E8" s="208">
        <v>9711</v>
      </c>
      <c r="F8" s="94">
        <v>22.428287680724281</v>
      </c>
      <c r="G8" s="200">
        <v>15819</v>
      </c>
      <c r="H8" s="94">
        <v>21.499048654525687</v>
      </c>
      <c r="I8" s="55"/>
    </row>
    <row r="9" spans="1:17" s="15" customFormat="1" ht="20" customHeight="1" x14ac:dyDescent="0.2">
      <c r="B9" s="205" t="s">
        <v>98</v>
      </c>
      <c r="C9" s="206">
        <v>3747</v>
      </c>
      <c r="D9" s="207">
        <v>12.373687339013276</v>
      </c>
      <c r="E9" s="208">
        <v>6740</v>
      </c>
      <c r="F9" s="94">
        <v>15.566538870155666</v>
      </c>
      <c r="G9" s="200">
        <v>10487</v>
      </c>
      <c r="H9" s="94">
        <v>14.252514270182115</v>
      </c>
      <c r="I9" s="55"/>
    </row>
    <row r="10" spans="1:17" ht="20" customHeight="1" x14ac:dyDescent="0.2">
      <c r="B10" s="205" t="s">
        <v>97</v>
      </c>
      <c r="C10" s="206">
        <v>2623</v>
      </c>
      <c r="D10" s="207">
        <v>8.6619113664883418</v>
      </c>
      <c r="E10" s="208">
        <v>4670</v>
      </c>
      <c r="F10" s="94">
        <v>10.785717585107857</v>
      </c>
      <c r="G10" s="200">
        <v>7293</v>
      </c>
      <c r="H10" s="94">
        <v>9.9116607773851584</v>
      </c>
      <c r="I10" s="51"/>
    </row>
    <row r="11" spans="1:17" ht="20" customHeight="1" x14ac:dyDescent="0.2">
      <c r="B11" s="205" t="s">
        <v>96</v>
      </c>
      <c r="C11" s="206">
        <v>2404</v>
      </c>
      <c r="D11" s="207">
        <v>7.9387094643682712</v>
      </c>
      <c r="E11" s="208">
        <v>4062</v>
      </c>
      <c r="F11" s="94">
        <v>9.3814956810938153</v>
      </c>
      <c r="G11" s="200">
        <v>6466</v>
      </c>
      <c r="H11" s="94">
        <v>8.7877140527317206</v>
      </c>
      <c r="I11" s="51"/>
    </row>
    <row r="12" spans="1:17" ht="20" customHeight="1" x14ac:dyDescent="0.2">
      <c r="B12" s="205" t="s">
        <v>100</v>
      </c>
      <c r="C12" s="206">
        <v>718</v>
      </c>
      <c r="D12" s="207">
        <v>2.3710455055808732</v>
      </c>
      <c r="E12" s="208">
        <v>983</v>
      </c>
      <c r="F12" s="94">
        <v>2.2703127165227031</v>
      </c>
      <c r="G12" s="200">
        <v>1701</v>
      </c>
      <c r="H12" s="94">
        <v>2.3117695025822234</v>
      </c>
      <c r="I12" s="51"/>
    </row>
    <row r="13" spans="1:17" ht="20" customHeight="1" x14ac:dyDescent="0.2">
      <c r="B13" s="205" t="s">
        <v>192</v>
      </c>
      <c r="C13" s="206">
        <v>616</v>
      </c>
      <c r="D13" s="207">
        <v>2.0342117429496072</v>
      </c>
      <c r="E13" s="208">
        <v>837</v>
      </c>
      <c r="F13" s="94">
        <v>1.9331146935193313</v>
      </c>
      <c r="G13" s="200">
        <v>1453</v>
      </c>
      <c r="H13" s="94">
        <v>1.9747213916825224</v>
      </c>
      <c r="I13" s="51"/>
    </row>
    <row r="14" spans="1:17" ht="20" customHeight="1" x14ac:dyDescent="0.2">
      <c r="B14" s="205" t="s">
        <v>102</v>
      </c>
      <c r="C14" s="206">
        <v>790</v>
      </c>
      <c r="D14" s="207">
        <v>2.608810514497061</v>
      </c>
      <c r="E14" s="208">
        <v>506</v>
      </c>
      <c r="F14" s="94">
        <v>1.1686452030116863</v>
      </c>
      <c r="G14" s="200">
        <v>1296</v>
      </c>
      <c r="H14" s="94">
        <v>1.7613481924435987</v>
      </c>
      <c r="I14" s="51"/>
    </row>
    <row r="15" spans="1:17" ht="20" customHeight="1" x14ac:dyDescent="0.2">
      <c r="B15" s="205" t="s">
        <v>263</v>
      </c>
      <c r="C15" s="206">
        <v>767</v>
      </c>
      <c r="D15" s="207">
        <v>2.5328578033155011</v>
      </c>
      <c r="E15" s="208">
        <v>517</v>
      </c>
      <c r="F15" s="94">
        <v>1.1940505335119405</v>
      </c>
      <c r="G15" s="200">
        <v>1284</v>
      </c>
      <c r="H15" s="94">
        <v>1.7450394128839357</v>
      </c>
      <c r="I15" s="51"/>
    </row>
    <row r="16" spans="1:17" ht="20" customHeight="1" x14ac:dyDescent="0.2">
      <c r="B16" s="205" t="s">
        <v>191</v>
      </c>
      <c r="C16" s="206">
        <v>922</v>
      </c>
      <c r="D16" s="207">
        <v>3.0447130308434054</v>
      </c>
      <c r="E16" s="208">
        <v>301</v>
      </c>
      <c r="F16" s="94">
        <v>0.69518222550695186</v>
      </c>
      <c r="G16" s="200">
        <v>1223</v>
      </c>
      <c r="H16" s="94">
        <v>1.6621364501223159</v>
      </c>
      <c r="I16" s="51"/>
    </row>
    <row r="17" spans="2:9" ht="20" customHeight="1" x14ac:dyDescent="0.2">
      <c r="B17" s="205" t="s">
        <v>101</v>
      </c>
      <c r="C17" s="206">
        <v>399</v>
      </c>
      <c r="D17" s="207">
        <v>1.3176144244105408</v>
      </c>
      <c r="E17" s="208">
        <v>349</v>
      </c>
      <c r="F17" s="94">
        <v>0.80604184950806046</v>
      </c>
      <c r="G17" s="200">
        <v>748</v>
      </c>
      <c r="H17" s="94">
        <v>1.0165805925523239</v>
      </c>
      <c r="I17" s="51"/>
    </row>
    <row r="18" spans="2:9" ht="20" customHeight="1" x14ac:dyDescent="0.2">
      <c r="B18" s="205" t="s">
        <v>189</v>
      </c>
      <c r="C18" s="206">
        <v>279</v>
      </c>
      <c r="D18" s="207">
        <v>0.92133940955022797</v>
      </c>
      <c r="E18" s="208">
        <v>411</v>
      </c>
      <c r="F18" s="94">
        <v>0.94923553050949239</v>
      </c>
      <c r="G18" s="200">
        <v>690</v>
      </c>
      <c r="H18" s="94">
        <v>0.93775482468061977</v>
      </c>
      <c r="I18" s="51"/>
    </row>
    <row r="19" spans="2:9" ht="20" customHeight="1" x14ac:dyDescent="0.2">
      <c r="B19" s="205" t="s">
        <v>99</v>
      </c>
      <c r="C19" s="206">
        <v>225</v>
      </c>
      <c r="D19" s="207">
        <v>0.74301565286308702</v>
      </c>
      <c r="E19" s="208">
        <v>231</v>
      </c>
      <c r="F19" s="94">
        <v>0.53351194050533512</v>
      </c>
      <c r="G19" s="200">
        <v>456</v>
      </c>
      <c r="H19" s="94">
        <v>0.61973362326719217</v>
      </c>
      <c r="I19" s="51"/>
    </row>
    <row r="20" spans="2:9" ht="20" customHeight="1" x14ac:dyDescent="0.2">
      <c r="B20" s="205" t="s">
        <v>195</v>
      </c>
      <c r="C20" s="206">
        <v>226</v>
      </c>
      <c r="D20" s="207">
        <v>0.74631794465358958</v>
      </c>
      <c r="E20" s="208">
        <v>135</v>
      </c>
      <c r="F20" s="94">
        <v>0.31179269250311792</v>
      </c>
      <c r="G20" s="200">
        <v>361</v>
      </c>
      <c r="H20" s="94">
        <v>0.4906224517531938</v>
      </c>
      <c r="I20" s="51"/>
    </row>
    <row r="21" spans="2:9" ht="20" customHeight="1" x14ac:dyDescent="0.2">
      <c r="B21" s="205" t="s">
        <v>185</v>
      </c>
      <c r="C21" s="206">
        <v>71</v>
      </c>
      <c r="D21" s="207">
        <v>0.23446271712568523</v>
      </c>
      <c r="E21" s="208">
        <v>279</v>
      </c>
      <c r="F21" s="94">
        <v>0.64437156450644373</v>
      </c>
      <c r="G21" s="200">
        <v>350</v>
      </c>
      <c r="H21" s="94">
        <v>0.47567273715683606</v>
      </c>
      <c r="I21" s="51"/>
    </row>
    <row r="22" spans="2:9" ht="20" customHeight="1" x14ac:dyDescent="0.2">
      <c r="B22" s="205" t="s">
        <v>264</v>
      </c>
      <c r="C22" s="206">
        <v>65</v>
      </c>
      <c r="D22" s="207">
        <v>0.21464896638266956</v>
      </c>
      <c r="E22" s="208">
        <v>270</v>
      </c>
      <c r="F22" s="94">
        <v>0.62358538500623584</v>
      </c>
      <c r="G22" s="200">
        <v>335</v>
      </c>
      <c r="H22" s="94">
        <v>0.45528676270725738</v>
      </c>
      <c r="I22" s="51"/>
    </row>
    <row r="23" spans="2:9" ht="20" customHeight="1" x14ac:dyDescent="0.2">
      <c r="B23" s="205" t="s">
        <v>104</v>
      </c>
      <c r="C23" s="206">
        <v>109</v>
      </c>
      <c r="D23" s="207">
        <v>0.35994980516478436</v>
      </c>
      <c r="E23" s="208">
        <v>213</v>
      </c>
      <c r="F23" s="94">
        <v>0.4919395815049194</v>
      </c>
      <c r="G23" s="200">
        <v>322</v>
      </c>
      <c r="H23" s="94">
        <v>0.43761891818428922</v>
      </c>
      <c r="I23" s="51"/>
    </row>
    <row r="24" spans="2:9" ht="20" customHeight="1" x14ac:dyDescent="0.2">
      <c r="B24" s="205" t="s">
        <v>190</v>
      </c>
      <c r="C24" s="206">
        <v>67</v>
      </c>
      <c r="D24" s="207">
        <v>0.2212535499636748</v>
      </c>
      <c r="E24" s="208">
        <v>182</v>
      </c>
      <c r="F24" s="94">
        <v>0.42034274100420344</v>
      </c>
      <c r="G24" s="200">
        <v>249</v>
      </c>
      <c r="H24" s="94">
        <v>0.33840717586300628</v>
      </c>
      <c r="I24" s="51"/>
    </row>
    <row r="25" spans="2:9" ht="20" customHeight="1" x14ac:dyDescent="0.2">
      <c r="B25" s="205" t="s">
        <v>105</v>
      </c>
      <c r="C25" s="206">
        <v>141</v>
      </c>
      <c r="D25" s="207">
        <v>0.46562314246086783</v>
      </c>
      <c r="E25" s="208">
        <v>91</v>
      </c>
      <c r="F25" s="94">
        <v>0.21017137050210172</v>
      </c>
      <c r="G25" s="200">
        <v>232</v>
      </c>
      <c r="H25" s="94">
        <v>0.31530307148681708</v>
      </c>
      <c r="I25" s="51"/>
    </row>
    <row r="26" spans="2:9" ht="20" customHeight="1" x14ac:dyDescent="0.2">
      <c r="B26" s="205" t="s">
        <v>103</v>
      </c>
      <c r="C26" s="206">
        <v>117</v>
      </c>
      <c r="D26" s="207">
        <v>0.38636813948880522</v>
      </c>
      <c r="E26" s="208">
        <v>105</v>
      </c>
      <c r="F26" s="94">
        <v>0.24250542750242507</v>
      </c>
      <c r="G26" s="200">
        <v>222</v>
      </c>
      <c r="H26" s="94">
        <v>0.30171242185376462</v>
      </c>
      <c r="I26" s="51"/>
    </row>
    <row r="27" spans="2:9" ht="20" customHeight="1" x14ac:dyDescent="0.2">
      <c r="B27" s="205" t="s">
        <v>187</v>
      </c>
      <c r="C27" s="206">
        <v>89</v>
      </c>
      <c r="D27" s="207">
        <v>0.29390396935473218</v>
      </c>
      <c r="E27" s="208">
        <v>112</v>
      </c>
      <c r="F27" s="94">
        <v>0.2586724560025867</v>
      </c>
      <c r="G27" s="200">
        <v>201</v>
      </c>
      <c r="H27" s="94">
        <v>0.27317205762435448</v>
      </c>
      <c r="I27" s="51"/>
    </row>
    <row r="28" spans="2:9" ht="20" customHeight="1" x14ac:dyDescent="0.2">
      <c r="B28" s="205" t="s">
        <v>186</v>
      </c>
      <c r="C28" s="206">
        <v>53</v>
      </c>
      <c r="D28" s="207">
        <v>0.17502146489663828</v>
      </c>
      <c r="E28" s="208">
        <v>107</v>
      </c>
      <c r="F28" s="94">
        <v>0.24712457850247121</v>
      </c>
      <c r="G28" s="200">
        <v>160</v>
      </c>
      <c r="H28" s="94">
        <v>0.21745039412883935</v>
      </c>
      <c r="I28" s="51"/>
    </row>
    <row r="29" spans="2:9" ht="20" customHeight="1" x14ac:dyDescent="0.2">
      <c r="B29" s="205" t="s">
        <v>193</v>
      </c>
      <c r="C29" s="206">
        <v>72</v>
      </c>
      <c r="D29" s="207">
        <v>0.23776500891618782</v>
      </c>
      <c r="E29" s="208">
        <v>81</v>
      </c>
      <c r="F29" s="94">
        <v>0.18707561550187077</v>
      </c>
      <c r="G29" s="200">
        <v>153</v>
      </c>
      <c r="H29" s="94">
        <v>0.20793693938570262</v>
      </c>
      <c r="I29" s="51"/>
    </row>
    <row r="30" spans="2:9" ht="20" customHeight="1" x14ac:dyDescent="0.2">
      <c r="B30" s="205" t="s">
        <v>184</v>
      </c>
      <c r="C30" s="206">
        <v>76</v>
      </c>
      <c r="D30" s="207">
        <v>0.25097417607819827</v>
      </c>
      <c r="E30" s="208">
        <v>64</v>
      </c>
      <c r="F30" s="94">
        <v>0.14781283200147813</v>
      </c>
      <c r="G30" s="200">
        <v>140</v>
      </c>
      <c r="H30" s="94">
        <v>0.19026909486273444</v>
      </c>
      <c r="I30" s="51"/>
    </row>
    <row r="31" spans="2:9" ht="20" customHeight="1" x14ac:dyDescent="0.2">
      <c r="B31" s="205" t="s">
        <v>194</v>
      </c>
      <c r="C31" s="206">
        <v>34</v>
      </c>
      <c r="D31" s="207">
        <v>0.11227792087708871</v>
      </c>
      <c r="E31" s="208">
        <v>93</v>
      </c>
      <c r="F31" s="94">
        <v>0.21479052150214792</v>
      </c>
      <c r="G31" s="200">
        <v>127</v>
      </c>
      <c r="H31" s="94">
        <v>0.17260125033976623</v>
      </c>
      <c r="I31" s="51"/>
    </row>
    <row r="32" spans="2:9" ht="20" customHeight="1" x14ac:dyDescent="0.2">
      <c r="B32" s="205" t="s">
        <v>196</v>
      </c>
      <c r="C32" s="206">
        <v>30</v>
      </c>
      <c r="D32" s="207">
        <v>9.906875371507827E-2</v>
      </c>
      <c r="E32" s="208">
        <v>92</v>
      </c>
      <c r="F32" s="94">
        <v>0.2124809460021248</v>
      </c>
      <c r="G32" s="200">
        <v>122</v>
      </c>
      <c r="H32" s="94">
        <v>0.16580592552324</v>
      </c>
      <c r="I32" s="51"/>
    </row>
    <row r="33" spans="2:17" ht="20" customHeight="1" x14ac:dyDescent="0.2">
      <c r="B33" s="205" t="s">
        <v>265</v>
      </c>
      <c r="C33" s="206">
        <v>69</v>
      </c>
      <c r="D33" s="207">
        <v>0.22785813354468001</v>
      </c>
      <c r="E33" s="208">
        <v>50</v>
      </c>
      <c r="F33" s="94">
        <v>0.11547877500115479</v>
      </c>
      <c r="G33" s="200">
        <v>119</v>
      </c>
      <c r="H33" s="94">
        <v>0.16172873063332427</v>
      </c>
      <c r="I33" s="51"/>
    </row>
    <row r="34" spans="2:17" ht="20" customHeight="1" x14ac:dyDescent="0.2">
      <c r="B34" s="205" t="s">
        <v>188</v>
      </c>
      <c r="C34" s="206">
        <v>82</v>
      </c>
      <c r="D34" s="207">
        <v>0.27078792682121394</v>
      </c>
      <c r="E34" s="208">
        <v>36</v>
      </c>
      <c r="F34" s="94">
        <v>8.3144718000831452E-2</v>
      </c>
      <c r="G34" s="200">
        <v>118</v>
      </c>
      <c r="H34" s="94">
        <v>0.16036966567001903</v>
      </c>
      <c r="I34" s="51"/>
      <c r="J34" s="51"/>
      <c r="K34" s="51"/>
      <c r="L34" s="51"/>
      <c r="M34" s="51"/>
      <c r="N34" s="51"/>
      <c r="O34" s="51"/>
      <c r="P34" s="51"/>
    </row>
    <row r="35" spans="2:17" ht="20" customHeight="1" x14ac:dyDescent="0.2">
      <c r="B35" s="205" t="s">
        <v>106</v>
      </c>
      <c r="C35" s="206">
        <v>9063</v>
      </c>
      <c r="D35" s="207">
        <v>29.928670497325143</v>
      </c>
      <c r="E35" s="208">
        <v>11570</v>
      </c>
      <c r="F35" s="94">
        <v>26.721788535267216</v>
      </c>
      <c r="G35" s="200">
        <v>20633</v>
      </c>
      <c r="H35" s="94">
        <v>28.041587387877144</v>
      </c>
      <c r="I35" s="51"/>
      <c r="J35" s="51"/>
      <c r="K35" s="51"/>
      <c r="L35" s="51"/>
      <c r="M35" s="51"/>
      <c r="N35" s="51"/>
      <c r="O35" s="51"/>
      <c r="P35" s="51"/>
    </row>
    <row r="36" spans="2:17" ht="20" customHeight="1" x14ac:dyDescent="0.2">
      <c r="B36" s="196" t="s">
        <v>197</v>
      </c>
      <c r="C36" s="200">
        <v>320</v>
      </c>
      <c r="D36" s="207">
        <v>1.0567333729608348</v>
      </c>
      <c r="E36" s="203">
        <v>500</v>
      </c>
      <c r="F36" s="94">
        <v>1.1547877500115478</v>
      </c>
      <c r="G36" s="200">
        <v>820</v>
      </c>
      <c r="H36" s="94">
        <v>1.1144332699103017</v>
      </c>
      <c r="I36" s="51"/>
      <c r="J36" s="51"/>
      <c r="K36" s="51"/>
      <c r="L36" s="51"/>
      <c r="M36" s="51"/>
      <c r="N36" s="51"/>
      <c r="O36" s="51"/>
      <c r="P36" s="51"/>
    </row>
    <row r="37" spans="2:17" s="18" customFormat="1" ht="25" customHeight="1" x14ac:dyDescent="0.2">
      <c r="B37" s="70" t="s">
        <v>3</v>
      </c>
      <c r="C37" s="209">
        <v>30282</v>
      </c>
      <c r="D37" s="210">
        <v>100.00000000000001</v>
      </c>
      <c r="E37" s="209">
        <v>43298</v>
      </c>
      <c r="F37" s="210">
        <v>100.00000000000001</v>
      </c>
      <c r="G37" s="209">
        <v>73580</v>
      </c>
      <c r="H37" s="210">
        <v>100.00000000000004</v>
      </c>
      <c r="I37" s="14"/>
      <c r="J37" s="89"/>
      <c r="K37" s="89"/>
      <c r="L37" s="89"/>
      <c r="M37" s="89"/>
      <c r="N37" s="89"/>
      <c r="O37" s="89"/>
      <c r="P37" s="89"/>
      <c r="Q37" s="14"/>
    </row>
    <row r="38" spans="2:17" s="18" customFormat="1" ht="25" customHeight="1" x14ac:dyDescent="0.2">
      <c r="B38" s="14" t="s">
        <v>37</v>
      </c>
      <c r="C38" s="14"/>
      <c r="D38" s="14"/>
      <c r="E38" s="14"/>
      <c r="F38" s="14"/>
      <c r="G38" s="14"/>
      <c r="H38" s="14"/>
      <c r="I38" s="14"/>
      <c r="J38" s="89"/>
      <c r="K38" s="89"/>
      <c r="L38" s="89"/>
      <c r="M38" s="89"/>
      <c r="N38" s="89"/>
      <c r="O38" s="89"/>
      <c r="P38" s="89"/>
      <c r="Q38" s="14"/>
    </row>
    <row r="39" spans="2:17" s="18" customFormat="1" ht="25" customHeight="1" x14ac:dyDescent="0.2">
      <c r="B39" s="89" t="s">
        <v>29</v>
      </c>
      <c r="C39" s="89"/>
      <c r="D39" s="89"/>
      <c r="E39" s="89"/>
      <c r="F39" s="89"/>
      <c r="G39" s="89"/>
      <c r="H39" s="89"/>
      <c r="I39" s="89"/>
      <c r="Q39" s="89"/>
    </row>
  </sheetData>
  <sheetProtection algorithmName="SHA-512" hashValue="4kDDbH1FKj+2YUFxHHHsh4B2bvLDbcuL99P2kj5wZwaywEMf7ChjD7U7TpmMO/kQSnI/PeMxAVGpB0au7Q29Yw==" saltValue="eL3r3ty3X3Ijcwpvw+Rd7A==" spinCount="100000" sheet="1" objects="1" scenarios="1"/>
  <mergeCells count="9">
    <mergeCell ref="B1:Q1"/>
    <mergeCell ref="C3:H3"/>
    <mergeCell ref="B3:B7"/>
    <mergeCell ref="E6:F6"/>
    <mergeCell ref="C6:D6"/>
    <mergeCell ref="C4:H4"/>
    <mergeCell ref="C5:H5"/>
    <mergeCell ref="G6:G7"/>
    <mergeCell ref="H6:H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9"/>
  <dimension ref="A1:I33"/>
  <sheetViews>
    <sheetView showGridLines="0" zoomScaleNormal="100" workbookViewId="0"/>
  </sheetViews>
  <sheetFormatPr baseColWidth="10" defaultColWidth="0" defaultRowHeight="15" zeroHeight="1" x14ac:dyDescent="0.2"/>
  <cols>
    <col min="1" max="1" width="4.6640625" style="2" customWidth="1"/>
    <col min="2" max="2" width="40.83203125" style="2" customWidth="1"/>
    <col min="3" max="4" width="20.83203125" style="2" customWidth="1"/>
    <col min="5" max="5" width="2.83203125" style="2" customWidth="1"/>
    <col min="6" max="6" width="15.83203125" style="2" bestFit="1" customWidth="1"/>
    <col min="7" max="7" width="15.83203125" style="2" customWidth="1"/>
    <col min="8" max="8" width="20.6640625" style="2" customWidth="1"/>
    <col min="9" max="9" width="6" style="2" customWidth="1"/>
    <col min="10" max="16384" width="11.5" style="2" hidden="1"/>
  </cols>
  <sheetData>
    <row r="1" spans="1:9" ht="100" customHeight="1" x14ac:dyDescent="0.2">
      <c r="A1" s="110"/>
      <c r="B1" s="109" t="s">
        <v>223</v>
      </c>
      <c r="C1" s="109"/>
      <c r="D1" s="109"/>
      <c r="E1" s="109"/>
      <c r="F1" s="109"/>
      <c r="G1" s="109"/>
      <c r="H1" s="109"/>
      <c r="I1" s="109"/>
    </row>
    <row r="2" spans="1:9" ht="19.5" customHeight="1" x14ac:dyDescent="0.2">
      <c r="B2"/>
    </row>
    <row r="3" spans="1:9" ht="50" customHeight="1" x14ac:dyDescent="0.2">
      <c r="B3" s="245" t="s">
        <v>15</v>
      </c>
      <c r="C3" s="264" t="s">
        <v>215</v>
      </c>
      <c r="D3" s="264"/>
      <c r="E3" s="8"/>
      <c r="F3" s="14"/>
      <c r="G3" s="14"/>
      <c r="H3" s="14"/>
    </row>
    <row r="4" spans="1:9" ht="20" customHeight="1" x14ac:dyDescent="0.2">
      <c r="B4" s="245"/>
      <c r="C4" s="245" t="s">
        <v>183</v>
      </c>
      <c r="D4" s="245"/>
      <c r="E4" s="8"/>
    </row>
    <row r="5" spans="1:9" ht="20" customHeight="1" x14ac:dyDescent="0.2">
      <c r="B5" s="245"/>
      <c r="C5" s="245" t="s">
        <v>217</v>
      </c>
      <c r="D5" s="245"/>
      <c r="E5" s="8"/>
    </row>
    <row r="6" spans="1:9" ht="20" customHeight="1" x14ac:dyDescent="0.2">
      <c r="B6" s="245"/>
      <c r="C6" s="112" t="s">
        <v>5</v>
      </c>
      <c r="D6" s="112" t="s">
        <v>6</v>
      </c>
      <c r="E6" s="8"/>
    </row>
    <row r="7" spans="1:9" s="17" customFormat="1" ht="20" customHeight="1" x14ac:dyDescent="0.2">
      <c r="B7" s="63" t="s">
        <v>12</v>
      </c>
      <c r="C7" s="211">
        <v>11868</v>
      </c>
      <c r="D7" s="94">
        <f>(C7/C$11)*100</f>
        <v>75.023705670396353</v>
      </c>
      <c r="E7" s="14"/>
      <c r="F7" s="2"/>
      <c r="G7" s="2"/>
      <c r="H7" s="2"/>
    </row>
    <row r="8" spans="1:9" s="17" customFormat="1" ht="20" customHeight="1" x14ac:dyDescent="0.2">
      <c r="B8" s="63" t="s">
        <v>13</v>
      </c>
      <c r="C8" s="211">
        <v>3517</v>
      </c>
      <c r="D8" s="94">
        <f>(C8/C$11)*100</f>
        <v>22.232758075731716</v>
      </c>
      <c r="E8" s="14"/>
      <c r="F8" s="2"/>
      <c r="G8" s="2"/>
      <c r="H8" s="2"/>
    </row>
    <row r="9" spans="1:9" s="17" customFormat="1" ht="20" customHeight="1" x14ac:dyDescent="0.2">
      <c r="B9" s="63" t="s">
        <v>77</v>
      </c>
      <c r="C9" s="211">
        <v>204</v>
      </c>
      <c r="D9" s="94">
        <f>(C9/C$11)*100</f>
        <v>1.2895884695619193</v>
      </c>
      <c r="E9" s="14"/>
      <c r="F9" s="2"/>
      <c r="G9" s="2"/>
      <c r="H9" s="2"/>
    </row>
    <row r="10" spans="1:9" s="17" customFormat="1" ht="20" customHeight="1" x14ac:dyDescent="0.2">
      <c r="B10" s="63" t="s">
        <v>14</v>
      </c>
      <c r="C10" s="211">
        <v>230</v>
      </c>
      <c r="D10" s="94">
        <f>(C10/C$11)*100</f>
        <v>1.4539477843100068</v>
      </c>
      <c r="E10" s="14"/>
      <c r="F10" s="2"/>
      <c r="G10" s="2"/>
      <c r="H10" s="2"/>
    </row>
    <row r="11" spans="1:9" s="17" customFormat="1" ht="20" customHeight="1" x14ac:dyDescent="0.2">
      <c r="B11" s="64" t="s">
        <v>40</v>
      </c>
      <c r="C11" s="212">
        <f>SUM(C7:C10)</f>
        <v>15819</v>
      </c>
      <c r="D11" s="213">
        <f>(C11/C$11)*100</f>
        <v>100</v>
      </c>
      <c r="E11" s="14"/>
      <c r="F11" s="2"/>
      <c r="G11" s="2"/>
      <c r="H11" s="2"/>
    </row>
    <row r="12" spans="1:9" s="17" customFormat="1" ht="20" customHeight="1" x14ac:dyDescent="0.2">
      <c r="B12" s="63" t="s">
        <v>17</v>
      </c>
      <c r="C12" s="211">
        <v>57761</v>
      </c>
      <c r="D12" s="65" t="s">
        <v>42</v>
      </c>
      <c r="E12" s="14"/>
      <c r="F12" s="2"/>
      <c r="G12" s="2"/>
      <c r="H12" s="2"/>
    </row>
    <row r="13" spans="1:9" s="17" customFormat="1" ht="20" customHeight="1" x14ac:dyDescent="0.2">
      <c r="B13" s="50" t="s">
        <v>3</v>
      </c>
      <c r="C13" s="93">
        <f>SUM(C11:C12)</f>
        <v>73580</v>
      </c>
      <c r="D13" s="66"/>
      <c r="E13" s="14"/>
      <c r="F13" s="2"/>
      <c r="G13" s="2"/>
      <c r="H13" s="2"/>
    </row>
    <row r="14" spans="1:9" s="13" customFormat="1" ht="25" customHeight="1" x14ac:dyDescent="0.2">
      <c r="B14" s="14" t="s">
        <v>37</v>
      </c>
      <c r="C14" s="14"/>
      <c r="D14" s="14"/>
      <c r="E14" s="14"/>
      <c r="F14" s="2"/>
      <c r="G14" s="2"/>
      <c r="H14" s="2"/>
    </row>
    <row r="33" ht="39" hidden="1" customHeight="1" x14ac:dyDescent="0.2"/>
  </sheetData>
  <sheetProtection algorithmName="SHA-512" hashValue="xBx1eo54pXizl5CGjfgFV7FFuD5OeSmQyzkgov82AIXKH2eqJxno0AIMi+ZWwbALQrZdBlnAoUJLSbM0d93dnQ==" saltValue="P70SJGjcdbliJ0PUauq0AQ==" spinCount="100000" sheet="1" objects="1" scenarios="1"/>
  <sortState xmlns:xlrd2="http://schemas.microsoft.com/office/spreadsheetml/2017/richdata2" ref="B5:D10">
    <sortCondition descending="1" ref="C5:C10"/>
  </sortState>
  <mergeCells count="4">
    <mergeCell ref="C5:D5"/>
    <mergeCell ref="C4:D4"/>
    <mergeCell ref="B3:B6"/>
    <mergeCell ref="C3:D3"/>
  </mergeCells>
  <pageMargins left="0.7" right="0.7" top="0.75" bottom="0.75" header="0.3" footer="0.3"/>
  <pageSetup orientation="portrait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0"/>
  <dimension ref="A1:K17"/>
  <sheetViews>
    <sheetView showGridLines="0" zoomScaleNormal="100" workbookViewId="0"/>
  </sheetViews>
  <sheetFormatPr baseColWidth="10" defaultColWidth="0" defaultRowHeight="15" zeroHeight="1" x14ac:dyDescent="0.2"/>
  <cols>
    <col min="1" max="1" width="4.6640625" customWidth="1"/>
    <col min="2" max="2" width="23.33203125" customWidth="1"/>
    <col min="3" max="5" width="20.83203125" customWidth="1"/>
    <col min="6" max="6" width="2.83203125" customWidth="1"/>
    <col min="7" max="7" width="23.33203125" customWidth="1"/>
    <col min="8" max="9" width="14" customWidth="1"/>
    <col min="10" max="10" width="30.6640625" customWidth="1"/>
    <col min="11" max="11" width="3.5" customWidth="1"/>
    <col min="12" max="16384" width="11.5" hidden="1"/>
  </cols>
  <sheetData>
    <row r="1" spans="1:11" ht="100" customHeight="1" x14ac:dyDescent="0.2">
      <c r="A1" s="110"/>
      <c r="B1" s="243" t="s">
        <v>224</v>
      </c>
      <c r="C1" s="243"/>
      <c r="D1" s="243"/>
      <c r="E1" s="243"/>
      <c r="F1" s="243"/>
      <c r="G1" s="243"/>
      <c r="H1" s="243"/>
      <c r="I1" s="243"/>
      <c r="J1" s="243"/>
      <c r="K1" s="243"/>
    </row>
    <row r="2" spans="1:11" ht="19.5" customHeight="1" x14ac:dyDescent="0.2">
      <c r="C2" s="2"/>
      <c r="D2" s="2"/>
      <c r="E2" s="2"/>
      <c r="F2" s="2"/>
      <c r="G2" s="2"/>
    </row>
    <row r="3" spans="1:11" s="51" customFormat="1" ht="50" customHeight="1" x14ac:dyDescent="0.2">
      <c r="B3" s="245" t="s">
        <v>16</v>
      </c>
      <c r="C3" s="239" t="s">
        <v>215</v>
      </c>
      <c r="D3" s="240"/>
      <c r="E3" s="248"/>
      <c r="F3" s="45"/>
      <c r="G3" s="45"/>
    </row>
    <row r="4" spans="1:11" s="51" customFormat="1" ht="25" customHeight="1" x14ac:dyDescent="0.2">
      <c r="B4" s="245"/>
      <c r="C4" s="245" t="s">
        <v>183</v>
      </c>
      <c r="D4" s="245"/>
      <c r="E4" s="245"/>
      <c r="F4" s="45"/>
    </row>
    <row r="5" spans="1:11" s="51" customFormat="1" ht="25" customHeight="1" x14ac:dyDescent="0.2">
      <c r="B5" s="245"/>
      <c r="C5" s="267" t="s">
        <v>217</v>
      </c>
      <c r="D5" s="268"/>
      <c r="E5" s="266" t="s">
        <v>62</v>
      </c>
      <c r="F5" s="52"/>
    </row>
    <row r="6" spans="1:11" s="51" customFormat="1" ht="25" customHeight="1" x14ac:dyDescent="0.2">
      <c r="B6" s="245"/>
      <c r="C6" s="112" t="s">
        <v>5</v>
      </c>
      <c r="D6" s="114" t="s">
        <v>61</v>
      </c>
      <c r="E6" s="266"/>
      <c r="F6" s="52"/>
    </row>
    <row r="7" spans="1:11" s="55" customFormat="1" ht="20" customHeight="1" x14ac:dyDescent="0.2">
      <c r="B7" s="67" t="s">
        <v>22</v>
      </c>
      <c r="C7" s="214">
        <v>524</v>
      </c>
      <c r="D7" s="94">
        <f t="shared" ref="D7:D12" si="0">(C7/$C$13)*100</f>
        <v>3.3124723433845378</v>
      </c>
      <c r="E7" s="193">
        <v>10.473715770537677</v>
      </c>
      <c r="F7" s="54"/>
    </row>
    <row r="8" spans="1:11" s="55" customFormat="1" ht="20" customHeight="1" x14ac:dyDescent="0.2">
      <c r="B8" s="67" t="s">
        <v>21</v>
      </c>
      <c r="C8" s="214">
        <v>2770</v>
      </c>
      <c r="D8" s="94">
        <f t="shared" si="0"/>
        <v>17.510588532777042</v>
      </c>
      <c r="E8" s="193">
        <v>16.931540342298288</v>
      </c>
      <c r="F8" s="54"/>
    </row>
    <row r="9" spans="1:11" s="55" customFormat="1" ht="20" customHeight="1" x14ac:dyDescent="0.2">
      <c r="B9" s="67" t="s">
        <v>19</v>
      </c>
      <c r="C9" s="214">
        <v>5123</v>
      </c>
      <c r="D9" s="94">
        <f t="shared" si="0"/>
        <v>32.385106517478981</v>
      </c>
      <c r="E9" s="193">
        <v>27.244203360987022</v>
      </c>
      <c r="F9" s="54"/>
    </row>
    <row r="10" spans="1:11" s="55" customFormat="1" ht="20" customHeight="1" x14ac:dyDescent="0.2">
      <c r="B10" s="67" t="s">
        <v>18</v>
      </c>
      <c r="C10" s="214">
        <v>5324</v>
      </c>
      <c r="D10" s="94">
        <f t="shared" si="0"/>
        <v>33.655730450723816</v>
      </c>
      <c r="E10" s="193">
        <v>24.175824175824175</v>
      </c>
      <c r="F10" s="54"/>
    </row>
    <row r="11" spans="1:11" s="55" customFormat="1" ht="20" customHeight="1" x14ac:dyDescent="0.2">
      <c r="B11" s="67" t="s">
        <v>20</v>
      </c>
      <c r="C11" s="214">
        <v>1962</v>
      </c>
      <c r="D11" s="94">
        <f t="shared" si="0"/>
        <v>12.402806751374928</v>
      </c>
      <c r="E11" s="193">
        <v>34.56050731019905</v>
      </c>
      <c r="F11" s="54"/>
    </row>
    <row r="12" spans="1:11" s="55" customFormat="1" ht="20" customHeight="1" x14ac:dyDescent="0.2">
      <c r="B12" s="67" t="s">
        <v>23</v>
      </c>
      <c r="C12" s="214">
        <v>116</v>
      </c>
      <c r="D12" s="94">
        <f t="shared" si="0"/>
        <v>0.73329540426069917</v>
      </c>
      <c r="E12" s="193">
        <v>13.488372093023257</v>
      </c>
      <c r="F12" s="54"/>
    </row>
    <row r="13" spans="1:11" s="55" customFormat="1" ht="20" customHeight="1" x14ac:dyDescent="0.2">
      <c r="B13" s="68" t="s">
        <v>40</v>
      </c>
      <c r="C13" s="215">
        <f>SUM(C7:C12)</f>
        <v>15819</v>
      </c>
      <c r="D13" s="213">
        <f>(C13/$C$13)*100</f>
        <v>100</v>
      </c>
      <c r="E13" s="65" t="s">
        <v>42</v>
      </c>
      <c r="F13" s="14"/>
    </row>
    <row r="14" spans="1:11" s="55" customFormat="1" ht="20" customHeight="1" x14ac:dyDescent="0.2">
      <c r="B14" s="67" t="s">
        <v>17</v>
      </c>
      <c r="C14" s="214">
        <v>57761</v>
      </c>
      <c r="D14" s="265"/>
      <c r="E14" s="265"/>
    </row>
    <row r="15" spans="1:11" s="55" customFormat="1" ht="20" customHeight="1" x14ac:dyDescent="0.2">
      <c r="B15" s="50" t="s">
        <v>3</v>
      </c>
      <c r="C15" s="93">
        <f>SUM(C13:C14)</f>
        <v>73580</v>
      </c>
      <c r="D15" s="265"/>
      <c r="E15" s="265"/>
    </row>
    <row r="16" spans="1:11" s="15" customFormat="1" ht="25" customHeight="1" x14ac:dyDescent="0.2">
      <c r="B16" s="14" t="s">
        <v>37</v>
      </c>
      <c r="C16" s="13"/>
      <c r="D16" s="13"/>
      <c r="E16" s="13"/>
      <c r="F16" s="13"/>
      <c r="G16" s="13"/>
    </row>
    <row r="17" spans="2:2" ht="30" hidden="1" customHeight="1" x14ac:dyDescent="0.2">
      <c r="B17" s="2"/>
    </row>
  </sheetData>
  <sheetProtection algorithmName="SHA-512" hashValue="7Cd54nlYyRbkM0mflWnc00rfA8xu7VUvrB/BFIJfTtJvVwZqu7Pw8Z+2m/9txLLOZN0JGCneXJERX53VYn8EXg==" saltValue="liIfpLDteyOI78T0C2G80A==" spinCount="100000" sheet="1" objects="1" scenarios="1"/>
  <sortState xmlns:xlrd2="http://schemas.microsoft.com/office/spreadsheetml/2017/richdata2" ref="B6:E11">
    <sortCondition descending="1" ref="C6:C11"/>
  </sortState>
  <mergeCells count="7">
    <mergeCell ref="B1:K1"/>
    <mergeCell ref="D14:E15"/>
    <mergeCell ref="C3:E3"/>
    <mergeCell ref="B3:B6"/>
    <mergeCell ref="E5:E6"/>
    <mergeCell ref="C4:E4"/>
    <mergeCell ref="C5:D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1"/>
  <dimension ref="A1:I31"/>
  <sheetViews>
    <sheetView showGridLines="0" zoomScaleNormal="100" workbookViewId="0"/>
  </sheetViews>
  <sheetFormatPr baseColWidth="10" defaultColWidth="0" defaultRowHeight="15" zeroHeight="1" x14ac:dyDescent="0.2"/>
  <cols>
    <col min="1" max="1" width="4.6640625" customWidth="1"/>
    <col min="2" max="2" width="27.83203125" customWidth="1"/>
    <col min="3" max="4" width="20.83203125" customWidth="1"/>
    <col min="5" max="5" width="4.6640625" customWidth="1"/>
    <col min="6" max="6" width="14.6640625" bestFit="1" customWidth="1"/>
    <col min="7" max="7" width="25.6640625" customWidth="1"/>
    <col min="8" max="8" width="20.1640625" customWidth="1"/>
    <col min="9" max="9" width="4.5" customWidth="1"/>
    <col min="10" max="16384" width="11.5" hidden="1"/>
  </cols>
  <sheetData>
    <row r="1" spans="1:9" ht="100" customHeight="1" x14ac:dyDescent="0.2">
      <c r="A1" s="110"/>
      <c r="B1" s="243" t="s">
        <v>225</v>
      </c>
      <c r="C1" s="243"/>
      <c r="D1" s="243"/>
      <c r="E1" s="243"/>
      <c r="F1" s="243"/>
      <c r="G1" s="243"/>
      <c r="H1" s="243"/>
      <c r="I1" s="243"/>
    </row>
    <row r="2" spans="1:9" ht="19.5" customHeight="1" x14ac:dyDescent="0.2">
      <c r="C2" s="2"/>
      <c r="D2" s="2"/>
      <c r="E2" s="2"/>
      <c r="F2" s="2"/>
    </row>
    <row r="3" spans="1:9" s="51" customFormat="1" ht="50" customHeight="1" x14ac:dyDescent="0.2">
      <c r="B3" s="245" t="s">
        <v>24</v>
      </c>
      <c r="C3" s="255" t="s">
        <v>215</v>
      </c>
      <c r="D3" s="256"/>
      <c r="E3" s="45"/>
      <c r="F3" s="45"/>
    </row>
    <row r="4" spans="1:9" s="51" customFormat="1" ht="25" customHeight="1" x14ac:dyDescent="0.2">
      <c r="B4" s="245"/>
      <c r="C4" s="245" t="s">
        <v>183</v>
      </c>
      <c r="D4" s="245"/>
      <c r="E4" s="45"/>
    </row>
    <row r="5" spans="1:9" s="51" customFormat="1" ht="25" customHeight="1" x14ac:dyDescent="0.2">
      <c r="B5" s="245"/>
      <c r="C5" s="245" t="s">
        <v>217</v>
      </c>
      <c r="D5" s="245"/>
    </row>
    <row r="6" spans="1:9" s="51" customFormat="1" ht="25" customHeight="1" x14ac:dyDescent="0.2">
      <c r="B6" s="245"/>
      <c r="C6" s="112" t="s">
        <v>51</v>
      </c>
      <c r="D6" s="112" t="s">
        <v>6</v>
      </c>
    </row>
    <row r="7" spans="1:9" s="56" customFormat="1" ht="20" customHeight="1" x14ac:dyDescent="0.2">
      <c r="B7" s="67" t="s">
        <v>12</v>
      </c>
      <c r="C7" s="214">
        <v>8284</v>
      </c>
      <c r="D7" s="94">
        <f>(C7/$C$10)*100</f>
        <v>60.916243841458929</v>
      </c>
    </row>
    <row r="8" spans="1:9" s="56" customFormat="1" ht="20" customHeight="1" x14ac:dyDescent="0.2">
      <c r="B8" s="67" t="s">
        <v>26</v>
      </c>
      <c r="C8" s="214">
        <v>2503</v>
      </c>
      <c r="D8" s="94">
        <f>(C8/$C$10)*100</f>
        <v>18.405765129788957</v>
      </c>
    </row>
    <row r="9" spans="1:9" s="56" customFormat="1" ht="20" customHeight="1" x14ac:dyDescent="0.2">
      <c r="B9" s="67" t="s">
        <v>25</v>
      </c>
      <c r="C9" s="214">
        <v>2812</v>
      </c>
      <c r="D9" s="94">
        <f>(C9/$C$10)*100</f>
        <v>20.677991028752114</v>
      </c>
      <c r="E9" s="57"/>
    </row>
    <row r="10" spans="1:9" s="56" customFormat="1" ht="20" customHeight="1" x14ac:dyDescent="0.2">
      <c r="B10" s="68" t="s">
        <v>40</v>
      </c>
      <c r="C10" s="215">
        <f>SUM(C7:C9)</f>
        <v>13599</v>
      </c>
      <c r="D10" s="213">
        <f>(C10/$C$10)*100</f>
        <v>100</v>
      </c>
      <c r="E10" s="57"/>
    </row>
    <row r="11" spans="1:9" s="56" customFormat="1" ht="20" customHeight="1" x14ac:dyDescent="0.2">
      <c r="B11" s="67" t="s">
        <v>17</v>
      </c>
      <c r="C11" s="214">
        <v>59981</v>
      </c>
      <c r="D11" s="65" t="s">
        <v>42</v>
      </c>
    </row>
    <row r="12" spans="1:9" s="56" customFormat="1" ht="20" customHeight="1" x14ac:dyDescent="0.2">
      <c r="B12" s="50" t="s">
        <v>3</v>
      </c>
      <c r="C12" s="93">
        <f>SUM(C10:C11)</f>
        <v>73580</v>
      </c>
      <c r="D12" s="69"/>
    </row>
    <row r="13" spans="1:9" ht="25" customHeight="1" x14ac:dyDescent="0.2">
      <c r="B13" s="20" t="s">
        <v>37</v>
      </c>
      <c r="C13" s="19"/>
      <c r="D13" s="19"/>
      <c r="E13" s="19"/>
      <c r="F13" s="19"/>
    </row>
    <row r="14" spans="1:9" ht="15" hidden="1" customHeight="1" x14ac:dyDescent="0.2">
      <c r="B14" s="2"/>
    </row>
    <row r="15" spans="1:9" ht="15" hidden="1" customHeight="1" x14ac:dyDescent="0.2"/>
    <row r="30" s="12" customFormat="1" hidden="1" x14ac:dyDescent="0.2"/>
    <row r="31" s="12" customFormat="1" hidden="1" x14ac:dyDescent="0.2"/>
  </sheetData>
  <sheetProtection algorithmName="SHA-512" hashValue="uauFqPZgQ5Z5MPdk/0FkVds/xU8qrPX4vuMoZz45QMSyV98qe6W7//kdLOd4Un+KqEBo2dKSv4oZxc0pu5cf1Q==" saltValue="hth1ZVXjF31CYrxK1QnRwg==" spinCount="100000" sheet="1" objects="1" scenarios="1"/>
  <mergeCells count="5">
    <mergeCell ref="C4:D4"/>
    <mergeCell ref="C5:D5"/>
    <mergeCell ref="B1:I1"/>
    <mergeCell ref="B3:B6"/>
    <mergeCell ref="C3:D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2"/>
  <dimension ref="A1:V19"/>
  <sheetViews>
    <sheetView showGridLines="0" zoomScaleNormal="100" workbookViewId="0"/>
  </sheetViews>
  <sheetFormatPr baseColWidth="10" defaultColWidth="0" defaultRowHeight="15" zeroHeight="1" x14ac:dyDescent="0.2"/>
  <cols>
    <col min="1" max="1" width="4.6640625" customWidth="1"/>
    <col min="2" max="2" width="30.5" bestFit="1" customWidth="1"/>
    <col min="3" max="3" width="10.6640625" customWidth="1"/>
    <col min="4" max="4" width="10.83203125" customWidth="1"/>
    <col min="5" max="5" width="9.1640625" customWidth="1"/>
    <col min="6" max="6" width="12" customWidth="1"/>
    <col min="7" max="7" width="8.83203125" customWidth="1"/>
    <col min="8" max="8" width="8.5" bestFit="1" customWidth="1"/>
    <col min="9" max="9" width="4.6640625" customWidth="1"/>
    <col min="10" max="10" width="30.5" bestFit="1" customWidth="1"/>
    <col min="11" max="11" width="11" customWidth="1"/>
    <col min="12" max="13" width="6.5" bestFit="1" customWidth="1"/>
    <col min="14" max="14" width="13.1640625" customWidth="1"/>
    <col min="15" max="16" width="6.5" bestFit="1" customWidth="1"/>
    <col min="17" max="17" width="2.83203125" customWidth="1"/>
    <col min="18" max="22" width="0" hidden="1" customWidth="1"/>
    <col min="23" max="16384" width="11.5" hidden="1"/>
  </cols>
  <sheetData>
    <row r="1" spans="1:17" ht="100" customHeight="1" x14ac:dyDescent="0.2">
      <c r="A1" s="110"/>
      <c r="B1" s="243" t="s">
        <v>226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</row>
    <row r="2" spans="1:17" ht="19.5" customHeight="1" x14ac:dyDescent="0.2">
      <c r="C2" s="2"/>
      <c r="D2" s="2"/>
      <c r="E2" s="2"/>
      <c r="F2" s="2"/>
      <c r="G2" s="2"/>
    </row>
    <row r="3" spans="1:17" s="51" customFormat="1" ht="50" customHeight="1" x14ac:dyDescent="0.2">
      <c r="B3" s="245" t="s">
        <v>57</v>
      </c>
      <c r="C3" s="239" t="s">
        <v>215</v>
      </c>
      <c r="D3" s="240"/>
      <c r="E3" s="240"/>
      <c r="F3" s="240"/>
      <c r="G3" s="240"/>
      <c r="H3" s="248"/>
    </row>
    <row r="4" spans="1:17" s="51" customFormat="1" ht="25" customHeight="1" x14ac:dyDescent="0.2">
      <c r="B4" s="245"/>
      <c r="C4" s="245" t="s">
        <v>183</v>
      </c>
      <c r="D4" s="245"/>
      <c r="E4" s="245"/>
      <c r="F4" s="245"/>
      <c r="G4" s="245"/>
      <c r="H4" s="245"/>
    </row>
    <row r="5" spans="1:17" s="51" customFormat="1" ht="25" customHeight="1" x14ac:dyDescent="0.2">
      <c r="B5" s="245"/>
      <c r="C5" s="245" t="s">
        <v>217</v>
      </c>
      <c r="D5" s="245"/>
      <c r="E5" s="245"/>
      <c r="F5" s="245"/>
      <c r="G5" s="245"/>
      <c r="H5" s="245"/>
    </row>
    <row r="6" spans="1:17" s="51" customFormat="1" ht="25" customHeight="1" x14ac:dyDescent="0.2">
      <c r="B6" s="245"/>
      <c r="C6" s="245" t="s">
        <v>8</v>
      </c>
      <c r="D6" s="245"/>
      <c r="E6" s="245" t="s">
        <v>7</v>
      </c>
      <c r="F6" s="245"/>
      <c r="G6" s="245" t="s">
        <v>3</v>
      </c>
      <c r="H6" s="245" t="s">
        <v>6</v>
      </c>
    </row>
    <row r="7" spans="1:17" s="56" customFormat="1" ht="25" customHeight="1" x14ac:dyDescent="0.2">
      <c r="B7" s="245"/>
      <c r="C7" s="112" t="s">
        <v>5</v>
      </c>
      <c r="D7" s="112" t="s">
        <v>6</v>
      </c>
      <c r="E7" s="112" t="s">
        <v>5</v>
      </c>
      <c r="F7" s="112" t="s">
        <v>6</v>
      </c>
      <c r="G7" s="245"/>
      <c r="H7" s="245"/>
    </row>
    <row r="8" spans="1:17" s="56" customFormat="1" ht="20" customHeight="1" x14ac:dyDescent="0.2">
      <c r="B8" s="196" t="s">
        <v>65</v>
      </c>
      <c r="C8" s="200">
        <v>829</v>
      </c>
      <c r="D8" s="216">
        <f t="shared" ref="D8:D17" si="0">(C8/$C$18)*100</f>
        <v>2.7375998943266628</v>
      </c>
      <c r="E8" s="200">
        <v>544</v>
      </c>
      <c r="F8" s="216">
        <f t="shared" ref="F8:F17" si="1">(E8/$E$18)*100</f>
        <v>1.2564090720125642</v>
      </c>
      <c r="G8" s="200">
        <f t="shared" ref="G8:G17" si="2">E8+C8</f>
        <v>1373</v>
      </c>
      <c r="H8" s="216">
        <f>(G8/$G$18)*100</f>
        <v>1.865996194618103</v>
      </c>
    </row>
    <row r="9" spans="1:17" s="56" customFormat="1" ht="20" customHeight="1" x14ac:dyDescent="0.2">
      <c r="B9" s="196" t="s">
        <v>66</v>
      </c>
      <c r="C9" s="200">
        <v>29</v>
      </c>
      <c r="D9" s="216">
        <f t="shared" si="0"/>
        <v>9.5766461924575649E-2</v>
      </c>
      <c r="E9" s="200">
        <v>32</v>
      </c>
      <c r="F9" s="216">
        <f t="shared" si="1"/>
        <v>7.3906416000739064E-2</v>
      </c>
      <c r="G9" s="200">
        <f t="shared" si="2"/>
        <v>61</v>
      </c>
      <c r="H9" s="216">
        <f t="shared" ref="H9:H17" si="3">(G9/$G$18)*100</f>
        <v>8.290296276162E-2</v>
      </c>
    </row>
    <row r="10" spans="1:17" s="56" customFormat="1" ht="20" customHeight="1" x14ac:dyDescent="0.2">
      <c r="B10" s="196" t="s">
        <v>63</v>
      </c>
      <c r="C10" s="200">
        <v>13887</v>
      </c>
      <c r="D10" s="216">
        <f t="shared" si="0"/>
        <v>45.85892609470973</v>
      </c>
      <c r="E10" s="200">
        <v>17301</v>
      </c>
      <c r="F10" s="216">
        <f t="shared" si="1"/>
        <v>39.957965725899584</v>
      </c>
      <c r="G10" s="200">
        <f t="shared" si="2"/>
        <v>31188</v>
      </c>
      <c r="H10" s="216">
        <f t="shared" si="3"/>
        <v>42.386518075564013</v>
      </c>
    </row>
    <row r="11" spans="1:17" s="56" customFormat="1" ht="20" customHeight="1" x14ac:dyDescent="0.2">
      <c r="B11" s="196" t="s">
        <v>56</v>
      </c>
      <c r="C11" s="200">
        <v>986</v>
      </c>
      <c r="D11" s="216">
        <f t="shared" si="0"/>
        <v>3.2560597054355727</v>
      </c>
      <c r="E11" s="200">
        <v>1254</v>
      </c>
      <c r="F11" s="216">
        <f t="shared" si="1"/>
        <v>2.8962076770289622</v>
      </c>
      <c r="G11" s="200">
        <f t="shared" si="2"/>
        <v>2240</v>
      </c>
      <c r="H11" s="216">
        <f t="shared" si="3"/>
        <v>3.044305517803751</v>
      </c>
    </row>
    <row r="12" spans="1:17" s="56" customFormat="1" ht="20" customHeight="1" x14ac:dyDescent="0.2">
      <c r="B12" s="196" t="s">
        <v>54</v>
      </c>
      <c r="C12" s="200">
        <v>3025</v>
      </c>
      <c r="D12" s="216">
        <f t="shared" si="0"/>
        <v>9.9894326662703907</v>
      </c>
      <c r="E12" s="200">
        <v>4768</v>
      </c>
      <c r="F12" s="216">
        <f t="shared" si="1"/>
        <v>11.012055984110122</v>
      </c>
      <c r="G12" s="200">
        <f t="shared" si="2"/>
        <v>7793</v>
      </c>
      <c r="H12" s="216">
        <f t="shared" si="3"/>
        <v>10.591193259037782</v>
      </c>
    </row>
    <row r="13" spans="1:17" s="56" customFormat="1" ht="20" customHeight="1" x14ac:dyDescent="0.2">
      <c r="B13" s="196" t="s">
        <v>64</v>
      </c>
      <c r="C13" s="200">
        <v>2359</v>
      </c>
      <c r="D13" s="216">
        <f t="shared" si="0"/>
        <v>7.790106333795654</v>
      </c>
      <c r="E13" s="200">
        <v>3488</v>
      </c>
      <c r="F13" s="216">
        <f t="shared" si="1"/>
        <v>8.0557993440805582</v>
      </c>
      <c r="G13" s="200">
        <f t="shared" si="2"/>
        <v>5847</v>
      </c>
      <c r="H13" s="216">
        <f t="shared" si="3"/>
        <v>7.9464528404457742</v>
      </c>
    </row>
    <row r="14" spans="1:17" s="56" customFormat="1" ht="20" customHeight="1" x14ac:dyDescent="0.2">
      <c r="B14" s="196" t="s">
        <v>53</v>
      </c>
      <c r="C14" s="200">
        <v>6700</v>
      </c>
      <c r="D14" s="216">
        <f t="shared" si="0"/>
        <v>22.125354996367481</v>
      </c>
      <c r="E14" s="200">
        <v>11739</v>
      </c>
      <c r="F14" s="216">
        <f t="shared" si="1"/>
        <v>27.112106794771123</v>
      </c>
      <c r="G14" s="200">
        <f t="shared" si="2"/>
        <v>18439</v>
      </c>
      <c r="H14" s="216">
        <f t="shared" si="3"/>
        <v>25.059798858385427</v>
      </c>
    </row>
    <row r="15" spans="1:17" s="56" customFormat="1" ht="20" customHeight="1" x14ac:dyDescent="0.2">
      <c r="B15" s="196" t="s">
        <v>27</v>
      </c>
      <c r="C15" s="200">
        <v>539</v>
      </c>
      <c r="D15" s="216">
        <f t="shared" si="0"/>
        <v>1.7799352750809061</v>
      </c>
      <c r="E15" s="200">
        <v>1079</v>
      </c>
      <c r="F15" s="216">
        <f t="shared" si="1"/>
        <v>2.4920319645249203</v>
      </c>
      <c r="G15" s="200">
        <f t="shared" si="2"/>
        <v>1618</v>
      </c>
      <c r="H15" s="216">
        <f t="shared" si="3"/>
        <v>2.1989671106278879</v>
      </c>
    </row>
    <row r="16" spans="1:17" s="56" customFormat="1" ht="20" customHeight="1" x14ac:dyDescent="0.2">
      <c r="B16" s="196" t="s">
        <v>55</v>
      </c>
      <c r="C16" s="200">
        <v>1436</v>
      </c>
      <c r="D16" s="216">
        <f t="shared" si="0"/>
        <v>4.7420910111617465</v>
      </c>
      <c r="E16" s="200">
        <v>2328</v>
      </c>
      <c r="F16" s="216">
        <f t="shared" si="1"/>
        <v>5.376691764053767</v>
      </c>
      <c r="G16" s="200">
        <f t="shared" si="2"/>
        <v>3764</v>
      </c>
      <c r="H16" s="216">
        <f t="shared" si="3"/>
        <v>5.1155205218809456</v>
      </c>
    </row>
    <row r="17" spans="2:10" s="56" customFormat="1" ht="20" customHeight="1" x14ac:dyDescent="0.2">
      <c r="B17" s="196" t="s">
        <v>4</v>
      </c>
      <c r="C17" s="200">
        <v>492</v>
      </c>
      <c r="D17" s="216">
        <f t="shared" si="0"/>
        <v>1.6247275609272835</v>
      </c>
      <c r="E17" s="200">
        <v>765</v>
      </c>
      <c r="F17" s="216">
        <f t="shared" si="1"/>
        <v>1.7668252575176684</v>
      </c>
      <c r="G17" s="200">
        <f t="shared" si="2"/>
        <v>1257</v>
      </c>
      <c r="H17" s="216">
        <f t="shared" si="3"/>
        <v>1.7083446588746942</v>
      </c>
    </row>
    <row r="18" spans="2:10" s="56" customFormat="1" ht="20" customHeight="1" x14ac:dyDescent="0.2">
      <c r="B18" s="124" t="s">
        <v>3</v>
      </c>
      <c r="C18" s="201">
        <f>SUM(C8:C17)</f>
        <v>30282</v>
      </c>
      <c r="D18" s="202">
        <v>100</v>
      </c>
      <c r="E18" s="201">
        <f>SUM(E8:E17)</f>
        <v>43298</v>
      </c>
      <c r="F18" s="202">
        <v>100</v>
      </c>
      <c r="G18" s="201">
        <f>SUM(G8:G17)</f>
        <v>73580</v>
      </c>
      <c r="H18" s="202">
        <v>100</v>
      </c>
    </row>
    <row r="19" spans="2:10" s="18" customFormat="1" ht="25" customHeight="1" x14ac:dyDescent="0.2">
      <c r="B19" s="269" t="s">
        <v>37</v>
      </c>
      <c r="C19" s="269"/>
      <c r="D19" s="269"/>
      <c r="E19" s="269"/>
      <c r="F19" s="269"/>
      <c r="G19" s="269"/>
      <c r="H19" s="269"/>
      <c r="I19" s="14"/>
      <c r="J19" s="14"/>
    </row>
  </sheetData>
  <sheetProtection algorithmName="SHA-512" hashValue="deYMMmUC8njQZNIunyrqIgclCSBdjZnkuN3/EJDunAVEQlk6NK8nMvzrzEgMfgEQo1C+ZilVKG68Jvk+PgtsNQ==" saltValue="Sv1gD8lLbdsdbCWMkBmMBw==" spinCount="100000" sheet="1" objects="1" scenarios="1"/>
  <sortState xmlns:xlrd2="http://schemas.microsoft.com/office/spreadsheetml/2017/richdata2" ref="B5:D13">
    <sortCondition descending="1" ref="C4:C13"/>
  </sortState>
  <mergeCells count="10">
    <mergeCell ref="B19:H19"/>
    <mergeCell ref="B1:Q1"/>
    <mergeCell ref="B3:B7"/>
    <mergeCell ref="C3:H3"/>
    <mergeCell ref="C4:H4"/>
    <mergeCell ref="C5:H5"/>
    <mergeCell ref="E6:F6"/>
    <mergeCell ref="C6:D6"/>
    <mergeCell ref="G6:G7"/>
    <mergeCell ref="H6:H7"/>
  </mergeCells>
  <pageMargins left="0.7" right="0.7" top="0.75" bottom="0.75" header="0.3" footer="0.3"/>
  <pageSetup orientation="portrait" horizontalDpi="300" verticalDpi="3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3"/>
  <dimension ref="A1:I118"/>
  <sheetViews>
    <sheetView showGridLines="0" zoomScaleNormal="100" workbookViewId="0"/>
  </sheetViews>
  <sheetFormatPr baseColWidth="10" defaultColWidth="0" defaultRowHeight="15" zeroHeight="1" x14ac:dyDescent="0.2"/>
  <cols>
    <col min="1" max="1" width="5.83203125" customWidth="1"/>
    <col min="2" max="2" width="70.83203125" style="18" bestFit="1" customWidth="1"/>
    <col min="3" max="4" width="20.83203125" style="18" customWidth="1"/>
    <col min="5" max="5" width="4.6640625" style="18" customWidth="1"/>
    <col min="6" max="6" width="57.5" style="18" customWidth="1"/>
    <col min="7" max="7" width="9.5" style="18" customWidth="1"/>
    <col min="8" max="8" width="10.33203125" style="18" customWidth="1"/>
    <col min="9" max="9" width="5" customWidth="1"/>
    <col min="10" max="16384" width="11.5" hidden="1"/>
  </cols>
  <sheetData>
    <row r="1" spans="1:9" ht="100" customHeight="1" x14ac:dyDescent="0.2">
      <c r="A1" s="110"/>
      <c r="B1" s="236" t="s">
        <v>227</v>
      </c>
      <c r="C1" s="236"/>
      <c r="D1" s="236"/>
      <c r="E1" s="236"/>
      <c r="F1" s="236"/>
      <c r="G1" s="236"/>
      <c r="H1" s="236"/>
      <c r="I1" s="236"/>
    </row>
    <row r="2" spans="1:9" ht="19.75" customHeight="1" x14ac:dyDescent="0.2">
      <c r="B2"/>
      <c r="C2" s="2"/>
      <c r="D2" s="2"/>
      <c r="E2" s="2"/>
      <c r="F2"/>
      <c r="G2"/>
      <c r="H2"/>
    </row>
    <row r="3" spans="1:9" ht="50" customHeight="1" x14ac:dyDescent="0.2">
      <c r="B3" s="245" t="s">
        <v>28</v>
      </c>
      <c r="C3" s="249" t="s">
        <v>215</v>
      </c>
      <c r="D3" s="251"/>
      <c r="E3" s="90"/>
    </row>
    <row r="4" spans="1:9" ht="25" customHeight="1" x14ac:dyDescent="0.2">
      <c r="B4" s="245"/>
      <c r="C4" s="245" t="s">
        <v>183</v>
      </c>
      <c r="D4" s="245"/>
      <c r="E4"/>
    </row>
    <row r="5" spans="1:9" ht="25" customHeight="1" x14ac:dyDescent="0.2">
      <c r="B5" s="245"/>
      <c r="C5" s="245" t="s">
        <v>217</v>
      </c>
      <c r="D5" s="245"/>
      <c r="E5"/>
    </row>
    <row r="6" spans="1:9" ht="25" customHeight="1" x14ac:dyDescent="0.2">
      <c r="B6" s="245"/>
      <c r="C6" s="112" t="s">
        <v>5</v>
      </c>
      <c r="D6" s="112" t="s">
        <v>6</v>
      </c>
      <c r="E6"/>
    </row>
    <row r="7" spans="1:9" s="18" customFormat="1" ht="20" customHeight="1" x14ac:dyDescent="0.2">
      <c r="B7" s="218" t="s">
        <v>109</v>
      </c>
      <c r="C7" s="183">
        <v>4408</v>
      </c>
      <c r="D7" s="219">
        <v>5.9907583582495239</v>
      </c>
    </row>
    <row r="8" spans="1:9" s="18" customFormat="1" ht="20" customHeight="1" x14ac:dyDescent="0.2">
      <c r="B8" s="218" t="s">
        <v>111</v>
      </c>
      <c r="C8" s="183">
        <v>3666</v>
      </c>
      <c r="D8" s="219">
        <v>4.9823321554770317</v>
      </c>
    </row>
    <row r="9" spans="1:9" s="18" customFormat="1" ht="20" customHeight="1" x14ac:dyDescent="0.2">
      <c r="B9" s="218" t="s">
        <v>107</v>
      </c>
      <c r="C9" s="183">
        <v>3496</v>
      </c>
      <c r="D9" s="219">
        <v>4.7512911117151395</v>
      </c>
    </row>
    <row r="10" spans="1:9" s="18" customFormat="1" ht="20" customHeight="1" x14ac:dyDescent="0.2">
      <c r="B10" s="218" t="s">
        <v>124</v>
      </c>
      <c r="C10" s="183">
        <v>2921</v>
      </c>
      <c r="D10" s="219">
        <v>3.9698287578146236</v>
      </c>
    </row>
    <row r="11" spans="1:9" s="18" customFormat="1" ht="20" customHeight="1" x14ac:dyDescent="0.2">
      <c r="B11" s="218" t="s">
        <v>116</v>
      </c>
      <c r="C11" s="183">
        <v>2779</v>
      </c>
      <c r="D11" s="219">
        <v>3.7768415330252783</v>
      </c>
    </row>
    <row r="12" spans="1:9" s="18" customFormat="1" ht="20" customHeight="1" x14ac:dyDescent="0.2">
      <c r="B12" s="217" t="s">
        <v>228</v>
      </c>
      <c r="C12" s="183">
        <v>2645</v>
      </c>
      <c r="D12" s="219">
        <v>3.5947268279423761</v>
      </c>
    </row>
    <row r="13" spans="1:9" s="18" customFormat="1" ht="20" customHeight="1" x14ac:dyDescent="0.2">
      <c r="B13" s="218" t="s">
        <v>267</v>
      </c>
      <c r="C13" s="183">
        <v>2450</v>
      </c>
      <c r="D13" s="219">
        <v>3.3297091600978526</v>
      </c>
    </row>
    <row r="14" spans="1:9" s="18" customFormat="1" ht="20" customHeight="1" x14ac:dyDescent="0.2">
      <c r="B14" s="217" t="s">
        <v>230</v>
      </c>
      <c r="C14" s="183">
        <v>2000</v>
      </c>
      <c r="D14" s="219">
        <v>2.7181299266104917</v>
      </c>
    </row>
    <row r="15" spans="1:9" s="18" customFormat="1" ht="20" customHeight="1" x14ac:dyDescent="0.2">
      <c r="B15" s="217" t="s">
        <v>229</v>
      </c>
      <c r="C15" s="183">
        <v>1786</v>
      </c>
      <c r="D15" s="219">
        <v>2.4272900244631694</v>
      </c>
    </row>
    <row r="16" spans="1:9" s="18" customFormat="1" ht="20" customHeight="1" x14ac:dyDescent="0.2">
      <c r="B16" s="217" t="s">
        <v>231</v>
      </c>
      <c r="C16" s="183">
        <v>1727</v>
      </c>
      <c r="D16" s="219">
        <v>2.34710519162816</v>
      </c>
    </row>
    <row r="17" spans="2:4" s="18" customFormat="1" ht="20" customHeight="1" x14ac:dyDescent="0.2">
      <c r="B17" s="218" t="s">
        <v>112</v>
      </c>
      <c r="C17" s="183">
        <v>1651</v>
      </c>
      <c r="D17" s="219">
        <v>2.2438162544169611</v>
      </c>
    </row>
    <row r="18" spans="2:4" s="18" customFormat="1" ht="20" customHeight="1" x14ac:dyDescent="0.2">
      <c r="B18" s="218" t="s">
        <v>127</v>
      </c>
      <c r="C18" s="183">
        <v>1496</v>
      </c>
      <c r="D18" s="219">
        <v>2.0331611851046478</v>
      </c>
    </row>
    <row r="19" spans="2:4" s="18" customFormat="1" ht="20" customHeight="1" x14ac:dyDescent="0.2">
      <c r="B19" s="218" t="s">
        <v>120</v>
      </c>
      <c r="C19" s="183">
        <v>1456</v>
      </c>
      <c r="D19" s="219">
        <v>1.9787985865724382</v>
      </c>
    </row>
    <row r="20" spans="2:4" s="18" customFormat="1" ht="20" customHeight="1" x14ac:dyDescent="0.2">
      <c r="B20" s="218" t="s">
        <v>113</v>
      </c>
      <c r="C20" s="183">
        <v>1422</v>
      </c>
      <c r="D20" s="219">
        <v>1.9325903778200599</v>
      </c>
    </row>
    <row r="21" spans="2:4" s="18" customFormat="1" ht="20" customHeight="1" x14ac:dyDescent="0.2">
      <c r="B21" s="218" t="s">
        <v>110</v>
      </c>
      <c r="C21" s="183">
        <v>1367</v>
      </c>
      <c r="D21" s="219">
        <v>1.8578418048382714</v>
      </c>
    </row>
    <row r="22" spans="2:4" s="18" customFormat="1" ht="20" customHeight="1" x14ac:dyDescent="0.2">
      <c r="B22" s="218" t="s">
        <v>162</v>
      </c>
      <c r="C22" s="183">
        <v>1330</v>
      </c>
      <c r="D22" s="219">
        <v>1.8075564011959773</v>
      </c>
    </row>
    <row r="23" spans="2:4" s="18" customFormat="1" ht="20" customHeight="1" x14ac:dyDescent="0.2">
      <c r="B23" s="218" t="s">
        <v>125</v>
      </c>
      <c r="C23" s="183">
        <v>1177</v>
      </c>
      <c r="D23" s="219">
        <v>1.5996194618102744</v>
      </c>
    </row>
    <row r="24" spans="2:4" s="18" customFormat="1" ht="20" customHeight="1" x14ac:dyDescent="0.2">
      <c r="B24" s="218" t="s">
        <v>114</v>
      </c>
      <c r="C24" s="183">
        <v>1096</v>
      </c>
      <c r="D24" s="219">
        <v>1.4895351997825494</v>
      </c>
    </row>
    <row r="25" spans="2:4" s="18" customFormat="1" ht="20" customHeight="1" x14ac:dyDescent="0.2">
      <c r="B25" s="218" t="s">
        <v>108</v>
      </c>
      <c r="C25" s="183">
        <v>1039</v>
      </c>
      <c r="D25" s="219">
        <v>1.4120684968741506</v>
      </c>
    </row>
    <row r="26" spans="2:4" s="18" customFormat="1" ht="20" customHeight="1" x14ac:dyDescent="0.2">
      <c r="B26" s="218" t="s">
        <v>119</v>
      </c>
      <c r="C26" s="183">
        <v>983</v>
      </c>
      <c r="D26" s="219">
        <v>1.3359608589290568</v>
      </c>
    </row>
    <row r="27" spans="2:4" s="18" customFormat="1" ht="20" customHeight="1" x14ac:dyDescent="0.2">
      <c r="B27" s="218" t="s">
        <v>129</v>
      </c>
      <c r="C27" s="183">
        <v>953</v>
      </c>
      <c r="D27" s="219">
        <v>1.2951889100298994</v>
      </c>
    </row>
    <row r="28" spans="2:4" s="18" customFormat="1" ht="20" customHeight="1" x14ac:dyDescent="0.2">
      <c r="B28" s="218" t="s">
        <v>130</v>
      </c>
      <c r="C28" s="183">
        <v>927</v>
      </c>
      <c r="D28" s="219">
        <v>1.259853220983963</v>
      </c>
    </row>
    <row r="29" spans="2:4" s="18" customFormat="1" ht="20" customHeight="1" x14ac:dyDescent="0.2">
      <c r="B29" s="218" t="s">
        <v>117</v>
      </c>
      <c r="C29" s="183">
        <v>916</v>
      </c>
      <c r="D29" s="219">
        <v>1.2449035063876053</v>
      </c>
    </row>
    <row r="30" spans="2:4" s="18" customFormat="1" ht="20" customHeight="1" x14ac:dyDescent="0.2">
      <c r="B30" s="218" t="s">
        <v>268</v>
      </c>
      <c r="C30" s="183">
        <v>907</v>
      </c>
      <c r="D30" s="219">
        <v>1.2326719217178581</v>
      </c>
    </row>
    <row r="31" spans="2:4" s="18" customFormat="1" ht="20" customHeight="1" x14ac:dyDescent="0.2">
      <c r="B31" s="217" t="s">
        <v>232</v>
      </c>
      <c r="C31" s="183">
        <v>867</v>
      </c>
      <c r="D31" s="219">
        <v>1.1783093231856483</v>
      </c>
    </row>
    <row r="32" spans="2:4" s="18" customFormat="1" ht="20" customHeight="1" x14ac:dyDescent="0.2">
      <c r="B32" s="218" t="s">
        <v>133</v>
      </c>
      <c r="C32" s="183">
        <v>835</v>
      </c>
      <c r="D32" s="219">
        <v>1.1348192443598804</v>
      </c>
    </row>
    <row r="33" spans="2:4" s="18" customFormat="1" ht="20" customHeight="1" x14ac:dyDescent="0.2">
      <c r="B33" s="218" t="s">
        <v>118</v>
      </c>
      <c r="C33" s="183">
        <v>834</v>
      </c>
      <c r="D33" s="219">
        <v>1.1334601793965753</v>
      </c>
    </row>
    <row r="34" spans="2:4" s="18" customFormat="1" ht="20" customHeight="1" x14ac:dyDescent="0.2">
      <c r="B34" s="218" t="s">
        <v>123</v>
      </c>
      <c r="C34" s="183">
        <v>817</v>
      </c>
      <c r="D34" s="219">
        <v>1.110356075020386</v>
      </c>
    </row>
    <row r="35" spans="2:4" s="18" customFormat="1" ht="20" customHeight="1" x14ac:dyDescent="0.2">
      <c r="B35" s="218" t="s">
        <v>155</v>
      </c>
      <c r="C35" s="183">
        <v>799</v>
      </c>
      <c r="D35" s="219">
        <v>1.0858929056808915</v>
      </c>
    </row>
    <row r="36" spans="2:4" s="18" customFormat="1" ht="20" customHeight="1" x14ac:dyDescent="0.2">
      <c r="B36" s="218" t="s">
        <v>121</v>
      </c>
      <c r="C36" s="183">
        <v>776</v>
      </c>
      <c r="D36" s="219">
        <v>1.0546344115248709</v>
      </c>
    </row>
    <row r="37" spans="2:4" s="18" customFormat="1" ht="20" customHeight="1" x14ac:dyDescent="0.2">
      <c r="B37" s="218" t="s">
        <v>126</v>
      </c>
      <c r="C37" s="183">
        <v>773</v>
      </c>
      <c r="D37" s="219">
        <v>1.0505572166349553</v>
      </c>
    </row>
    <row r="38" spans="2:4" s="18" customFormat="1" ht="20" customHeight="1" x14ac:dyDescent="0.2">
      <c r="B38" s="217" t="s">
        <v>233</v>
      </c>
      <c r="C38" s="183">
        <v>734</v>
      </c>
      <c r="D38" s="219">
        <v>0.99755368306605052</v>
      </c>
    </row>
    <row r="39" spans="2:4" s="18" customFormat="1" ht="20" customHeight="1" x14ac:dyDescent="0.2">
      <c r="B39" s="218" t="s">
        <v>122</v>
      </c>
      <c r="C39" s="183">
        <v>720</v>
      </c>
      <c r="D39" s="219">
        <v>0.97852677357977724</v>
      </c>
    </row>
    <row r="40" spans="2:4" s="18" customFormat="1" ht="20" customHeight="1" x14ac:dyDescent="0.2">
      <c r="B40" s="218" t="s">
        <v>135</v>
      </c>
      <c r="C40" s="183">
        <v>652</v>
      </c>
      <c r="D40" s="219">
        <v>0.88611035607502031</v>
      </c>
    </row>
    <row r="41" spans="2:4" s="18" customFormat="1" ht="20" customHeight="1" x14ac:dyDescent="0.2">
      <c r="B41" s="217" t="s">
        <v>234</v>
      </c>
      <c r="C41" s="183">
        <v>650</v>
      </c>
      <c r="D41" s="219">
        <v>0.88339222614840995</v>
      </c>
    </row>
    <row r="42" spans="2:4" s="18" customFormat="1" ht="20" customHeight="1" x14ac:dyDescent="0.2">
      <c r="B42" s="218" t="s">
        <v>134</v>
      </c>
      <c r="C42" s="183">
        <v>629</v>
      </c>
      <c r="D42" s="219">
        <v>0.85485186191899976</v>
      </c>
    </row>
    <row r="43" spans="2:4" s="18" customFormat="1" ht="20" customHeight="1" x14ac:dyDescent="0.2">
      <c r="B43" s="218" t="s">
        <v>153</v>
      </c>
      <c r="C43" s="183">
        <v>627</v>
      </c>
      <c r="D43" s="219">
        <v>0.85213373199238918</v>
      </c>
    </row>
    <row r="44" spans="2:4" s="18" customFormat="1" ht="20" customHeight="1" x14ac:dyDescent="0.2">
      <c r="B44" s="218" t="s">
        <v>131</v>
      </c>
      <c r="C44" s="183">
        <v>619</v>
      </c>
      <c r="D44" s="219">
        <v>0.8412612122859473</v>
      </c>
    </row>
    <row r="45" spans="2:4" s="18" customFormat="1" ht="20" customHeight="1" x14ac:dyDescent="0.2">
      <c r="B45" s="218" t="s">
        <v>137</v>
      </c>
      <c r="C45" s="183">
        <v>606</v>
      </c>
      <c r="D45" s="219">
        <v>0.82359336776297898</v>
      </c>
    </row>
    <row r="46" spans="2:4" s="18" customFormat="1" ht="20" customHeight="1" x14ac:dyDescent="0.2">
      <c r="B46" s="217" t="s">
        <v>235</v>
      </c>
      <c r="C46" s="183">
        <v>587</v>
      </c>
      <c r="D46" s="219">
        <v>0.79777113346017947</v>
      </c>
    </row>
    <row r="47" spans="2:4" s="18" customFormat="1" ht="20" customHeight="1" x14ac:dyDescent="0.2">
      <c r="B47" s="218" t="s">
        <v>144</v>
      </c>
      <c r="C47" s="183">
        <v>574</v>
      </c>
      <c r="D47" s="219">
        <v>0.78010328893721115</v>
      </c>
    </row>
    <row r="48" spans="2:4" s="18" customFormat="1" ht="20" customHeight="1" x14ac:dyDescent="0.2">
      <c r="B48" s="218" t="s">
        <v>141</v>
      </c>
      <c r="C48" s="183">
        <v>543</v>
      </c>
      <c r="D48" s="219">
        <v>0.73797227507474861</v>
      </c>
    </row>
    <row r="49" spans="2:8" s="18" customFormat="1" ht="20" customHeight="1" x14ac:dyDescent="0.2">
      <c r="B49" s="217" t="s">
        <v>236</v>
      </c>
      <c r="C49" s="183">
        <v>542</v>
      </c>
      <c r="D49" s="219">
        <v>0.73661321011144332</v>
      </c>
    </row>
    <row r="50" spans="2:8" s="18" customFormat="1" ht="20" customHeight="1" x14ac:dyDescent="0.2">
      <c r="B50" s="218" t="s">
        <v>143</v>
      </c>
      <c r="C50" s="183">
        <v>513</v>
      </c>
      <c r="D50" s="219">
        <v>0.69720032617559125</v>
      </c>
    </row>
    <row r="51" spans="2:8" s="18" customFormat="1" ht="20" customHeight="1" x14ac:dyDescent="0.2">
      <c r="B51" s="217" t="s">
        <v>237</v>
      </c>
      <c r="C51" s="183">
        <v>490</v>
      </c>
      <c r="D51" s="219">
        <v>0.66594183201957058</v>
      </c>
    </row>
    <row r="52" spans="2:8" s="18" customFormat="1" ht="20" customHeight="1" x14ac:dyDescent="0.2">
      <c r="B52" s="218" t="s">
        <v>269</v>
      </c>
      <c r="C52" s="183">
        <v>482</v>
      </c>
      <c r="D52" s="219">
        <v>0.65506931231312848</v>
      </c>
    </row>
    <row r="53" spans="2:8" s="18" customFormat="1" ht="20" customHeight="1" x14ac:dyDescent="0.2">
      <c r="B53" s="218" t="s">
        <v>132</v>
      </c>
      <c r="C53" s="183">
        <v>461</v>
      </c>
      <c r="D53" s="219">
        <v>0.6265289480837184</v>
      </c>
    </row>
    <row r="54" spans="2:8" s="18" customFormat="1" ht="20" customHeight="1" x14ac:dyDescent="0.2">
      <c r="B54" s="218" t="s">
        <v>202</v>
      </c>
      <c r="C54" s="183">
        <v>458</v>
      </c>
      <c r="D54" s="219">
        <v>0.62245175319380264</v>
      </c>
    </row>
    <row r="55" spans="2:8" s="18" customFormat="1" ht="20" customHeight="1" x14ac:dyDescent="0.2">
      <c r="B55" s="217" t="s">
        <v>238</v>
      </c>
      <c r="C55" s="183">
        <v>450</v>
      </c>
      <c r="D55" s="219">
        <v>0.61157923348736076</v>
      </c>
    </row>
    <row r="56" spans="2:8" s="18" customFormat="1" ht="20" customHeight="1" x14ac:dyDescent="0.2">
      <c r="B56" s="218" t="s">
        <v>115</v>
      </c>
      <c r="C56" s="183">
        <v>440</v>
      </c>
      <c r="D56" s="219">
        <v>0.5979885838543082</v>
      </c>
    </row>
    <row r="57" spans="2:8" s="18" customFormat="1" ht="20" customHeight="1" x14ac:dyDescent="0.2">
      <c r="B57" s="218" t="s">
        <v>128</v>
      </c>
      <c r="C57" s="183">
        <v>435</v>
      </c>
      <c r="D57" s="219">
        <v>0.59119325903778208</v>
      </c>
    </row>
    <row r="58" spans="2:8" s="18" customFormat="1" ht="20" customHeight="1" x14ac:dyDescent="0.2">
      <c r="B58" s="218" t="s">
        <v>136</v>
      </c>
      <c r="C58" s="183">
        <v>407</v>
      </c>
      <c r="D58" s="219">
        <v>0.55313944006523508</v>
      </c>
    </row>
    <row r="59" spans="2:8" s="18" customFormat="1" ht="20" customHeight="1" x14ac:dyDescent="0.2">
      <c r="B59" s="217" t="s">
        <v>239</v>
      </c>
      <c r="C59" s="183">
        <v>404</v>
      </c>
      <c r="D59" s="219">
        <v>0.54906224517531932</v>
      </c>
    </row>
    <row r="60" spans="2:8" s="18" customFormat="1" ht="20" customHeight="1" x14ac:dyDescent="0.2">
      <c r="B60" s="218" t="s">
        <v>145</v>
      </c>
      <c r="C60" s="183">
        <v>368</v>
      </c>
      <c r="D60" s="219">
        <v>0.50013590649633055</v>
      </c>
    </row>
    <row r="61" spans="2:8" s="18" customFormat="1" ht="20" customHeight="1" x14ac:dyDescent="0.2">
      <c r="B61" s="218" t="s">
        <v>148</v>
      </c>
      <c r="C61" s="183">
        <v>357</v>
      </c>
      <c r="D61" s="219">
        <v>0.48518619189997286</v>
      </c>
      <c r="F61" s="14"/>
      <c r="G61" s="14"/>
      <c r="H61" s="14"/>
    </row>
    <row r="62" spans="2:8" s="18" customFormat="1" ht="20" customHeight="1" x14ac:dyDescent="0.2">
      <c r="B62" s="217" t="s">
        <v>240</v>
      </c>
      <c r="C62" s="183">
        <v>342</v>
      </c>
      <c r="D62" s="219">
        <v>0.46480021745039418</v>
      </c>
    </row>
    <row r="63" spans="2:8" s="18" customFormat="1" ht="20" customHeight="1" x14ac:dyDescent="0.2">
      <c r="B63" s="218" t="s">
        <v>138</v>
      </c>
      <c r="C63" s="183">
        <v>338</v>
      </c>
      <c r="D63" s="219">
        <v>0.45936395759717313</v>
      </c>
    </row>
    <row r="64" spans="2:8" s="18" customFormat="1" ht="20" customHeight="1" x14ac:dyDescent="0.2">
      <c r="B64" s="217" t="s">
        <v>241</v>
      </c>
      <c r="C64" s="183">
        <v>331</v>
      </c>
      <c r="D64" s="219">
        <v>0.44985050285403644</v>
      </c>
    </row>
    <row r="65" spans="2:4" s="18" customFormat="1" ht="20" customHeight="1" x14ac:dyDescent="0.2">
      <c r="B65" s="218" t="s">
        <v>149</v>
      </c>
      <c r="C65" s="183">
        <v>330</v>
      </c>
      <c r="D65" s="219">
        <v>0.44849143789073115</v>
      </c>
    </row>
    <row r="66" spans="2:4" s="18" customFormat="1" ht="20" customHeight="1" x14ac:dyDescent="0.2">
      <c r="B66" s="218" t="s">
        <v>160</v>
      </c>
      <c r="C66" s="183">
        <v>326</v>
      </c>
      <c r="D66" s="219">
        <v>0.44305517803751016</v>
      </c>
    </row>
    <row r="67" spans="2:4" s="18" customFormat="1" ht="20" customHeight="1" x14ac:dyDescent="0.2">
      <c r="B67" s="218" t="s">
        <v>270</v>
      </c>
      <c r="C67" s="183">
        <v>322</v>
      </c>
      <c r="D67" s="219">
        <v>0.43761891818428922</v>
      </c>
    </row>
    <row r="68" spans="2:4" s="18" customFormat="1" ht="20" customHeight="1" x14ac:dyDescent="0.2">
      <c r="B68" s="218" t="s">
        <v>140</v>
      </c>
      <c r="C68" s="183">
        <v>309</v>
      </c>
      <c r="D68" s="219">
        <v>0.41995107366132095</v>
      </c>
    </row>
    <row r="69" spans="2:4" s="18" customFormat="1" ht="20" customHeight="1" x14ac:dyDescent="0.2">
      <c r="B69" s="218" t="s">
        <v>168</v>
      </c>
      <c r="C69" s="183">
        <v>306</v>
      </c>
      <c r="D69" s="219">
        <v>0.41587387877140525</v>
      </c>
    </row>
    <row r="70" spans="2:4" s="18" customFormat="1" ht="20" customHeight="1" x14ac:dyDescent="0.2">
      <c r="B70" s="218" t="s">
        <v>154</v>
      </c>
      <c r="C70" s="183">
        <v>270</v>
      </c>
      <c r="D70" s="219">
        <v>0.36694754009241642</v>
      </c>
    </row>
    <row r="71" spans="2:4" s="18" customFormat="1" ht="20" customHeight="1" x14ac:dyDescent="0.2">
      <c r="B71" s="218" t="s">
        <v>159</v>
      </c>
      <c r="C71" s="183">
        <v>259</v>
      </c>
      <c r="D71" s="219">
        <v>0.35199782549605868</v>
      </c>
    </row>
    <row r="72" spans="2:4" s="18" customFormat="1" ht="20" customHeight="1" x14ac:dyDescent="0.2">
      <c r="B72" s="218" t="s">
        <v>147</v>
      </c>
      <c r="C72" s="183">
        <v>259</v>
      </c>
      <c r="D72" s="219">
        <v>0.35199782549605868</v>
      </c>
    </row>
    <row r="73" spans="2:4" s="18" customFormat="1" ht="20" customHeight="1" x14ac:dyDescent="0.2">
      <c r="B73" s="218" t="s">
        <v>142</v>
      </c>
      <c r="C73" s="183">
        <v>251</v>
      </c>
      <c r="D73" s="219">
        <v>0.34112530578961675</v>
      </c>
    </row>
    <row r="74" spans="2:4" s="18" customFormat="1" ht="20" customHeight="1" x14ac:dyDescent="0.2">
      <c r="B74" s="217" t="s">
        <v>242</v>
      </c>
      <c r="C74" s="183">
        <v>245</v>
      </c>
      <c r="D74" s="219">
        <v>0.33297091600978529</v>
      </c>
    </row>
    <row r="75" spans="2:4" s="18" customFormat="1" ht="20" customHeight="1" x14ac:dyDescent="0.2">
      <c r="B75" s="217" t="s">
        <v>243</v>
      </c>
      <c r="C75" s="183">
        <v>221</v>
      </c>
      <c r="D75" s="219">
        <v>0.30035335689045939</v>
      </c>
    </row>
    <row r="76" spans="2:4" s="18" customFormat="1" ht="20" customHeight="1" x14ac:dyDescent="0.2">
      <c r="B76" s="218" t="s">
        <v>151</v>
      </c>
      <c r="C76" s="183">
        <v>217</v>
      </c>
      <c r="D76" s="219">
        <v>0.29491709703723834</v>
      </c>
    </row>
    <row r="77" spans="2:4" s="18" customFormat="1" ht="20" customHeight="1" x14ac:dyDescent="0.2">
      <c r="B77" s="218" t="s">
        <v>146</v>
      </c>
      <c r="C77" s="183">
        <v>209</v>
      </c>
      <c r="D77" s="219">
        <v>0.28404457733079641</v>
      </c>
    </row>
    <row r="78" spans="2:4" ht="20" customHeight="1" x14ac:dyDescent="0.2">
      <c r="B78" s="218" t="s">
        <v>200</v>
      </c>
      <c r="C78" s="183">
        <v>209</v>
      </c>
      <c r="D78" s="219">
        <v>0.28404457733079641</v>
      </c>
    </row>
    <row r="79" spans="2:4" ht="20" customHeight="1" x14ac:dyDescent="0.2">
      <c r="B79" s="218" t="s">
        <v>157</v>
      </c>
      <c r="C79" s="183">
        <v>203</v>
      </c>
      <c r="D79" s="219">
        <v>0.27589018755096495</v>
      </c>
    </row>
    <row r="80" spans="2:4" ht="20" customHeight="1" x14ac:dyDescent="0.2">
      <c r="B80" s="218" t="s">
        <v>156</v>
      </c>
      <c r="C80" s="183">
        <v>197</v>
      </c>
      <c r="D80" s="219">
        <v>0.26773579777113349</v>
      </c>
    </row>
    <row r="81" spans="2:4" ht="20" customHeight="1" x14ac:dyDescent="0.2">
      <c r="B81" s="218" t="s">
        <v>163</v>
      </c>
      <c r="C81" s="183">
        <v>187</v>
      </c>
      <c r="D81" s="219">
        <v>0.25414514813808098</v>
      </c>
    </row>
    <row r="82" spans="2:4" ht="20" customHeight="1" x14ac:dyDescent="0.2">
      <c r="B82" s="218" t="s">
        <v>271</v>
      </c>
      <c r="C82" s="183">
        <v>186</v>
      </c>
      <c r="D82" s="219">
        <v>0.2527860831747758</v>
      </c>
    </row>
    <row r="83" spans="2:4" ht="20" customHeight="1" x14ac:dyDescent="0.2">
      <c r="B83" s="218" t="s">
        <v>150</v>
      </c>
      <c r="C83" s="183">
        <v>185</v>
      </c>
      <c r="D83" s="219">
        <v>0.25142701821147051</v>
      </c>
    </row>
    <row r="84" spans="2:4" ht="20" customHeight="1" x14ac:dyDescent="0.2">
      <c r="B84" s="218" t="s">
        <v>152</v>
      </c>
      <c r="C84" s="183">
        <v>179</v>
      </c>
      <c r="D84" s="219">
        <v>0.24327262843163905</v>
      </c>
    </row>
    <row r="85" spans="2:4" ht="20" customHeight="1" x14ac:dyDescent="0.2">
      <c r="B85" s="218" t="s">
        <v>164</v>
      </c>
      <c r="C85" s="183">
        <v>176</v>
      </c>
      <c r="D85" s="219">
        <v>0.23919543354172329</v>
      </c>
    </row>
    <row r="86" spans="2:4" ht="20" customHeight="1" x14ac:dyDescent="0.2">
      <c r="B86" s="217" t="s">
        <v>244</v>
      </c>
      <c r="C86" s="183">
        <v>174</v>
      </c>
      <c r="D86" s="219">
        <v>0.23647730361511282</v>
      </c>
    </row>
    <row r="87" spans="2:4" ht="20" customHeight="1" x14ac:dyDescent="0.2">
      <c r="B87" s="218" t="s">
        <v>166</v>
      </c>
      <c r="C87" s="183">
        <v>172</v>
      </c>
      <c r="D87" s="219">
        <v>0.2337591736885023</v>
      </c>
    </row>
    <row r="88" spans="2:4" ht="20" customHeight="1" x14ac:dyDescent="0.2">
      <c r="B88" s="218" t="s">
        <v>139</v>
      </c>
      <c r="C88" s="183">
        <v>166</v>
      </c>
      <c r="D88" s="219">
        <v>0.22560478390867084</v>
      </c>
    </row>
    <row r="89" spans="2:4" ht="20" customHeight="1" x14ac:dyDescent="0.2">
      <c r="B89" s="218" t="s">
        <v>161</v>
      </c>
      <c r="C89" s="183">
        <v>165</v>
      </c>
      <c r="D89" s="219">
        <v>0.22424571894536557</v>
      </c>
    </row>
    <row r="90" spans="2:4" ht="20" customHeight="1" x14ac:dyDescent="0.2">
      <c r="B90" s="218" t="s">
        <v>158</v>
      </c>
      <c r="C90" s="183">
        <v>163</v>
      </c>
      <c r="D90" s="219">
        <v>0.22152758901875508</v>
      </c>
    </row>
    <row r="91" spans="2:4" ht="20" customHeight="1" x14ac:dyDescent="0.2">
      <c r="B91" s="218" t="s">
        <v>199</v>
      </c>
      <c r="C91" s="183">
        <v>160</v>
      </c>
      <c r="D91" s="219">
        <v>0.21745039412883935</v>
      </c>
    </row>
    <row r="92" spans="2:4" ht="20" customHeight="1" x14ac:dyDescent="0.2">
      <c r="B92" s="218" t="s">
        <v>203</v>
      </c>
      <c r="C92" s="183">
        <v>153</v>
      </c>
      <c r="D92" s="219">
        <v>0.20793693938570262</v>
      </c>
    </row>
    <row r="93" spans="2:4" ht="20" customHeight="1" x14ac:dyDescent="0.2">
      <c r="B93" s="218" t="s">
        <v>198</v>
      </c>
      <c r="C93" s="183">
        <v>144</v>
      </c>
      <c r="D93" s="219">
        <v>0.1957053547159554</v>
      </c>
    </row>
    <row r="94" spans="2:4" ht="20" customHeight="1" x14ac:dyDescent="0.2">
      <c r="B94" s="217" t="s">
        <v>245</v>
      </c>
      <c r="C94" s="183">
        <v>140</v>
      </c>
      <c r="D94" s="219">
        <v>0.19026909486273444</v>
      </c>
    </row>
    <row r="95" spans="2:4" ht="20" customHeight="1" x14ac:dyDescent="0.2">
      <c r="B95" s="218" t="s">
        <v>272</v>
      </c>
      <c r="C95" s="183">
        <v>139</v>
      </c>
      <c r="D95" s="219">
        <v>0.18891002989942918</v>
      </c>
    </row>
    <row r="96" spans="2:4" ht="20" customHeight="1" x14ac:dyDescent="0.2">
      <c r="B96" s="217" t="s">
        <v>246</v>
      </c>
      <c r="C96" s="183">
        <v>125</v>
      </c>
      <c r="D96" s="219">
        <v>0.16988312041315573</v>
      </c>
    </row>
    <row r="97" spans="2:4" ht="20" customHeight="1" x14ac:dyDescent="0.2">
      <c r="B97" s="218" t="s">
        <v>170</v>
      </c>
      <c r="C97" s="183">
        <v>118</v>
      </c>
      <c r="D97" s="219">
        <v>0.16036966567001903</v>
      </c>
    </row>
    <row r="98" spans="2:4" ht="20" customHeight="1" x14ac:dyDescent="0.2">
      <c r="B98" s="218" t="s">
        <v>165</v>
      </c>
      <c r="C98" s="183">
        <v>116</v>
      </c>
      <c r="D98" s="219">
        <v>0.15765153574340854</v>
      </c>
    </row>
    <row r="99" spans="2:4" ht="20" customHeight="1" x14ac:dyDescent="0.2">
      <c r="B99" s="217" t="s">
        <v>247</v>
      </c>
      <c r="C99" s="183">
        <v>115</v>
      </c>
      <c r="D99" s="219">
        <v>0.15629247078010328</v>
      </c>
    </row>
    <row r="100" spans="2:4" ht="20" customHeight="1" x14ac:dyDescent="0.2">
      <c r="B100" s="218" t="s">
        <v>167</v>
      </c>
      <c r="C100" s="183">
        <v>114</v>
      </c>
      <c r="D100" s="219">
        <v>0.15493340581679804</v>
      </c>
    </row>
    <row r="101" spans="2:4" ht="20" customHeight="1" x14ac:dyDescent="0.2">
      <c r="B101" s="218" t="s">
        <v>204</v>
      </c>
      <c r="C101" s="183">
        <v>113</v>
      </c>
      <c r="D101" s="219">
        <v>0.15357434085349278</v>
      </c>
    </row>
    <row r="102" spans="2:4" ht="20" customHeight="1" x14ac:dyDescent="0.2">
      <c r="B102" s="218" t="s">
        <v>169</v>
      </c>
      <c r="C102" s="183">
        <v>109</v>
      </c>
      <c r="D102" s="219">
        <v>0.14813808100027182</v>
      </c>
    </row>
    <row r="103" spans="2:4" ht="20" customHeight="1" x14ac:dyDescent="0.2">
      <c r="B103" s="218" t="s">
        <v>201</v>
      </c>
      <c r="C103" s="183">
        <v>104</v>
      </c>
      <c r="D103" s="219">
        <v>0.14134275618374559</v>
      </c>
    </row>
    <row r="104" spans="2:4" ht="20" customHeight="1" x14ac:dyDescent="0.2">
      <c r="B104" s="218" t="s">
        <v>248</v>
      </c>
      <c r="C104" s="183">
        <v>100</v>
      </c>
      <c r="D104" s="219">
        <v>0.1359064963305246</v>
      </c>
    </row>
    <row r="105" spans="2:4" ht="20" customHeight="1" x14ac:dyDescent="0.2">
      <c r="B105" s="218" t="s">
        <v>205</v>
      </c>
      <c r="C105" s="183">
        <v>1886</v>
      </c>
      <c r="D105" s="219">
        <v>2.563196520793694</v>
      </c>
    </row>
    <row r="106" spans="2:4" ht="20" customHeight="1" x14ac:dyDescent="0.2">
      <c r="B106" s="143" t="s">
        <v>3</v>
      </c>
      <c r="C106" s="187">
        <v>73580</v>
      </c>
      <c r="D106" s="188">
        <v>100.00000000000001</v>
      </c>
    </row>
    <row r="107" spans="2:4" hidden="1" x14ac:dyDescent="0.2">
      <c r="B107" s="130"/>
      <c r="C107" s="131"/>
      <c r="D107" s="132"/>
    </row>
    <row r="108" spans="2:4" hidden="1" x14ac:dyDescent="0.2">
      <c r="B108" s="130"/>
      <c r="C108" s="131"/>
      <c r="D108" s="132"/>
    </row>
    <row r="109" spans="2:4" hidden="1" x14ac:dyDescent="0.2">
      <c r="B109" s="130"/>
      <c r="C109" s="131"/>
      <c r="D109" s="132"/>
    </row>
    <row r="110" spans="2:4" hidden="1" x14ac:dyDescent="0.2">
      <c r="B110" s="130"/>
      <c r="C110" s="131"/>
      <c r="D110" s="132"/>
    </row>
    <row r="111" spans="2:4" hidden="1" x14ac:dyDescent="0.2">
      <c r="B111" s="130"/>
      <c r="C111" s="131"/>
      <c r="D111" s="132"/>
    </row>
    <row r="112" spans="2:4" hidden="1" x14ac:dyDescent="0.2">
      <c r="B112" s="130"/>
      <c r="C112" s="131"/>
      <c r="D112" s="132"/>
    </row>
    <row r="113" spans="2:5" hidden="1" x14ac:dyDescent="0.2">
      <c r="B113" s="130"/>
      <c r="C113" s="131"/>
      <c r="D113" s="132"/>
    </row>
    <row r="114" spans="2:5" hidden="1" x14ac:dyDescent="0.2">
      <c r="B114" s="130"/>
      <c r="C114" s="131"/>
      <c r="D114" s="132"/>
    </row>
    <row r="115" spans="2:5" hidden="1" x14ac:dyDescent="0.2">
      <c r="B115" s="130"/>
      <c r="C115" s="131"/>
      <c r="D115" s="132"/>
    </row>
    <row r="116" spans="2:5" hidden="1" x14ac:dyDescent="0.2">
      <c r="B116" s="133"/>
      <c r="C116" s="80"/>
      <c r="D116" s="78"/>
    </row>
    <row r="117" spans="2:5" ht="25" customHeight="1" x14ac:dyDescent="0.2">
      <c r="B117" s="14" t="s">
        <v>37</v>
      </c>
      <c r="C117" s="14"/>
      <c r="D117" s="14"/>
      <c r="E117" s="14"/>
    </row>
    <row r="118" spans="2:5" x14ac:dyDescent="0.2"/>
  </sheetData>
  <sheetProtection algorithmName="SHA-512" hashValue="nQHH8EzYz7b6gQoiMccou3PhvWXwRWqH2aRJ2CHciYvbVL/qZ8rOL0E+ygWlsWlFITfheaqukHYMM4sDUksuIg==" saltValue="SiPXQUqJsDJ6+pzRwuM3QQ==" spinCount="100000" sheet="1" objects="1" scenarios="1"/>
  <sortState xmlns:xlrd2="http://schemas.microsoft.com/office/spreadsheetml/2017/richdata2" ref="B4:D47">
    <sortCondition descending="1" ref="C4:C47"/>
  </sortState>
  <mergeCells count="5">
    <mergeCell ref="B3:B6"/>
    <mergeCell ref="B1:I1"/>
    <mergeCell ref="C3:D3"/>
    <mergeCell ref="C5:D5"/>
    <mergeCell ref="C4:D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4"/>
  <dimension ref="A1:I14"/>
  <sheetViews>
    <sheetView showGridLines="0" zoomScaleNormal="100" workbookViewId="0"/>
  </sheetViews>
  <sheetFormatPr baseColWidth="10" defaultColWidth="0" defaultRowHeight="15" zeroHeight="1" x14ac:dyDescent="0.2"/>
  <cols>
    <col min="1" max="1" width="5" customWidth="1"/>
    <col min="2" max="2" width="40.83203125" customWidth="1"/>
    <col min="3" max="4" width="20.83203125" customWidth="1"/>
    <col min="5" max="5" width="4.6640625" customWidth="1"/>
    <col min="6" max="6" width="19.1640625" bestFit="1" customWidth="1"/>
    <col min="7" max="8" width="15.83203125" customWidth="1"/>
    <col min="9" max="9" width="11.5" customWidth="1"/>
    <col min="10" max="16384" width="11.5" hidden="1"/>
  </cols>
  <sheetData>
    <row r="1" spans="1:9" ht="100" customHeight="1" x14ac:dyDescent="0.2">
      <c r="A1" s="110"/>
      <c r="B1" s="236" t="s">
        <v>249</v>
      </c>
      <c r="C1" s="236"/>
      <c r="D1" s="236"/>
      <c r="E1" s="236"/>
      <c r="F1" s="236"/>
      <c r="G1" s="236"/>
      <c r="H1" s="236"/>
      <c r="I1" s="236"/>
    </row>
    <row r="2" spans="1:9" ht="19.75" customHeight="1" x14ac:dyDescent="0.2">
      <c r="C2" s="2"/>
      <c r="D2" s="2"/>
      <c r="E2" s="2"/>
    </row>
    <row r="3" spans="1:9" ht="50" customHeight="1" x14ac:dyDescent="0.2">
      <c r="B3" s="270" t="s">
        <v>30</v>
      </c>
      <c r="C3" s="249" t="s">
        <v>215</v>
      </c>
      <c r="D3" s="251"/>
      <c r="E3" s="2"/>
      <c r="F3" s="20"/>
      <c r="G3" s="20"/>
      <c r="H3" s="20"/>
    </row>
    <row r="4" spans="1:9" ht="25" customHeight="1" x14ac:dyDescent="0.2">
      <c r="B4" s="270"/>
      <c r="C4" s="245" t="s">
        <v>183</v>
      </c>
      <c r="D4" s="245"/>
      <c r="E4" s="51"/>
      <c r="F4" s="18"/>
      <c r="G4" s="18"/>
      <c r="H4" s="18"/>
    </row>
    <row r="5" spans="1:9" ht="25" customHeight="1" x14ac:dyDescent="0.2">
      <c r="B5" s="270"/>
      <c r="C5" s="245" t="s">
        <v>217</v>
      </c>
      <c r="D5" s="245"/>
      <c r="E5" s="51"/>
      <c r="F5" s="18"/>
      <c r="G5" s="18"/>
      <c r="H5" s="18"/>
    </row>
    <row r="6" spans="1:9" ht="25" customHeight="1" x14ac:dyDescent="0.2">
      <c r="B6" s="259"/>
      <c r="C6" s="112" t="s">
        <v>5</v>
      </c>
      <c r="D6" s="112" t="s">
        <v>6</v>
      </c>
      <c r="E6" s="51"/>
    </row>
    <row r="7" spans="1:9" s="18" customFormat="1" ht="20" customHeight="1" x14ac:dyDescent="0.2">
      <c r="B7" s="91" t="s">
        <v>58</v>
      </c>
      <c r="C7" s="92">
        <v>60651</v>
      </c>
      <c r="D7" s="94">
        <f>(C7/$C$10)*100</f>
        <v>82.428649089426472</v>
      </c>
      <c r="E7" s="56"/>
      <c r="F7"/>
      <c r="G7"/>
      <c r="H7"/>
    </row>
    <row r="8" spans="1:9" s="18" customFormat="1" ht="20" customHeight="1" x14ac:dyDescent="0.2">
      <c r="B8" s="91" t="s">
        <v>38</v>
      </c>
      <c r="C8" s="92">
        <v>12489</v>
      </c>
      <c r="D8" s="94">
        <f>(C8/$C$10)*100</f>
        <v>16.973362326719219</v>
      </c>
      <c r="E8" s="57"/>
      <c r="F8"/>
      <c r="G8"/>
      <c r="H8"/>
    </row>
    <row r="9" spans="1:9" s="18" customFormat="1" ht="20" customHeight="1" x14ac:dyDescent="0.2">
      <c r="B9" s="91" t="s">
        <v>48</v>
      </c>
      <c r="C9" s="92">
        <v>440</v>
      </c>
      <c r="D9" s="94">
        <f>(C9/$C$10)*100</f>
        <v>0.5979885838543082</v>
      </c>
      <c r="E9" s="57"/>
      <c r="F9"/>
      <c r="G9"/>
      <c r="H9"/>
    </row>
    <row r="10" spans="1:9" s="18" customFormat="1" ht="20" customHeight="1" x14ac:dyDescent="0.2">
      <c r="B10" s="50" t="s">
        <v>3</v>
      </c>
      <c r="C10" s="93">
        <f>SUM(C7:C9)</f>
        <v>73580</v>
      </c>
      <c r="D10" s="95">
        <f>SUM(D7:D9)</f>
        <v>99.999999999999986</v>
      </c>
      <c r="E10" s="56"/>
      <c r="F10"/>
      <c r="G10"/>
      <c r="H10"/>
    </row>
    <row r="11" spans="1:9" s="18" customFormat="1" ht="25" customHeight="1" x14ac:dyDescent="0.2">
      <c r="B11" s="20" t="s">
        <v>37</v>
      </c>
      <c r="C11" s="20"/>
      <c r="D11" s="20"/>
      <c r="E11" s="20"/>
      <c r="F11"/>
      <c r="G11"/>
      <c r="H11"/>
    </row>
    <row r="12" spans="1:9" s="18" customFormat="1" ht="20" hidden="1" customHeight="1" x14ac:dyDescent="0.2">
      <c r="B12" s="13"/>
      <c r="C12" s="13"/>
      <c r="D12" s="13"/>
      <c r="E12" s="13"/>
      <c r="F12"/>
      <c r="G12"/>
      <c r="H12"/>
    </row>
    <row r="13" spans="1:9" s="18" customFormat="1" ht="20" hidden="1" customHeight="1" x14ac:dyDescent="0.2">
      <c r="B13" s="271"/>
      <c r="C13" s="271"/>
      <c r="D13" s="271"/>
      <c r="E13" s="271"/>
      <c r="F13"/>
      <c r="G13"/>
      <c r="H13"/>
    </row>
    <row r="14" spans="1:9" ht="31" hidden="1" customHeight="1" x14ac:dyDescent="0.2">
      <c r="B14" s="2"/>
    </row>
  </sheetData>
  <sheetProtection algorithmName="SHA-512" hashValue="sHabeznc++0eRWCwUtrrt+ZwCAEZYjvXCb1lHmXHChyKeA2ZsjXCbW3UOYStndnGjoerfm65Uv/PWfFsgnMYSw==" saltValue="avMqm+xBpeM3rYt68uIMPQ==" spinCount="100000" sheet="1" objects="1" scenarios="1"/>
  <sortState xmlns:xlrd2="http://schemas.microsoft.com/office/spreadsheetml/2017/richdata2" ref="B5:D9">
    <sortCondition descending="1" ref="C4:C9"/>
  </sortState>
  <mergeCells count="6">
    <mergeCell ref="B1:I1"/>
    <mergeCell ref="C3:D3"/>
    <mergeCell ref="B3:B6"/>
    <mergeCell ref="B13:E13"/>
    <mergeCell ref="C5:D5"/>
    <mergeCell ref="C4:D4"/>
  </mergeCells>
  <pageMargins left="0.7" right="0.7" top="0.75" bottom="0.75" header="0.3" footer="0.3"/>
  <pageSetup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21"/>
  <dimension ref="A1:V89"/>
  <sheetViews>
    <sheetView showGridLines="0" zoomScaleNormal="100" workbookViewId="0"/>
  </sheetViews>
  <sheetFormatPr baseColWidth="10" defaultColWidth="0" defaultRowHeight="15" zeroHeight="1" x14ac:dyDescent="0.2"/>
  <cols>
    <col min="1" max="1" width="4.6640625" customWidth="1"/>
    <col min="2" max="2" width="20.83203125" customWidth="1"/>
    <col min="3" max="7" width="10.83203125" customWidth="1"/>
    <col min="8" max="8" width="10.83203125" style="9" customWidth="1"/>
    <col min="9" max="9" width="4.6640625" customWidth="1"/>
    <col min="10" max="10" width="12.5" bestFit="1" customWidth="1"/>
    <col min="11" max="11" width="10" customWidth="1"/>
    <col min="12" max="12" width="20.33203125" customWidth="1"/>
    <col min="13" max="13" width="6.5" customWidth="1"/>
    <col min="14" max="14" width="7.5" customWidth="1"/>
    <col min="15" max="15" width="6.5" customWidth="1"/>
    <col min="16" max="16" width="9.1640625" customWidth="1"/>
    <col min="17" max="17" width="4.33203125" customWidth="1"/>
    <col min="18" max="22" width="0" hidden="1" customWidth="1"/>
    <col min="23" max="16384" width="11.5" hidden="1"/>
  </cols>
  <sheetData>
    <row r="1" spans="1:17" ht="100" customHeight="1" x14ac:dyDescent="0.2">
      <c r="A1" s="110"/>
      <c r="B1" s="243" t="s">
        <v>250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</row>
    <row r="2" spans="1:17" ht="19.5" customHeight="1" x14ac:dyDescent="0.2"/>
    <row r="3" spans="1:17" s="51" customFormat="1" ht="50" customHeight="1" x14ac:dyDescent="0.2">
      <c r="B3" s="245" t="s">
        <v>59</v>
      </c>
      <c r="C3" s="245" t="s">
        <v>215</v>
      </c>
      <c r="D3" s="245"/>
      <c r="E3" s="245"/>
      <c r="F3" s="245"/>
      <c r="G3" s="245"/>
      <c r="H3" s="245"/>
      <c r="J3" s="14"/>
      <c r="K3" s="14"/>
      <c r="L3" s="14"/>
      <c r="M3" s="14"/>
      <c r="N3" s="14"/>
      <c r="O3" s="14"/>
      <c r="P3" s="14"/>
    </row>
    <row r="4" spans="1:17" s="51" customFormat="1" ht="25" customHeight="1" x14ac:dyDescent="0.2">
      <c r="B4" s="245"/>
      <c r="C4" s="245" t="s">
        <v>183</v>
      </c>
      <c r="D4" s="245"/>
      <c r="E4" s="245"/>
      <c r="F4" s="245"/>
      <c r="G4" s="245"/>
      <c r="H4" s="245"/>
      <c r="J4" s="15"/>
      <c r="K4" s="15"/>
      <c r="L4" s="15"/>
      <c r="M4" s="15"/>
      <c r="N4" s="15"/>
      <c r="O4" s="15"/>
      <c r="P4" s="15"/>
    </row>
    <row r="5" spans="1:17" s="51" customFormat="1" ht="25" customHeight="1" x14ac:dyDescent="0.2">
      <c r="B5" s="245"/>
      <c r="C5" s="245" t="s">
        <v>217</v>
      </c>
      <c r="D5" s="245"/>
      <c r="E5" s="245"/>
      <c r="F5" s="245"/>
      <c r="G5" s="245"/>
      <c r="H5" s="245"/>
      <c r="J5"/>
      <c r="K5"/>
      <c r="L5"/>
      <c r="M5"/>
      <c r="N5"/>
      <c r="O5"/>
      <c r="P5"/>
    </row>
    <row r="6" spans="1:17" s="51" customFormat="1" ht="25" customHeight="1" x14ac:dyDescent="0.2">
      <c r="B6" s="245"/>
      <c r="C6" s="245" t="s">
        <v>8</v>
      </c>
      <c r="D6" s="245"/>
      <c r="E6" s="245" t="s">
        <v>7</v>
      </c>
      <c r="F6" s="245"/>
      <c r="G6" s="245" t="s">
        <v>3</v>
      </c>
      <c r="H6" s="245" t="s">
        <v>6</v>
      </c>
      <c r="J6"/>
      <c r="K6"/>
      <c r="L6"/>
      <c r="M6"/>
      <c r="N6"/>
      <c r="O6"/>
      <c r="P6"/>
    </row>
    <row r="7" spans="1:17" s="51" customFormat="1" ht="25" customHeight="1" x14ac:dyDescent="0.2">
      <c r="B7" s="245"/>
      <c r="C7" s="112" t="s">
        <v>5</v>
      </c>
      <c r="D7" s="112" t="s">
        <v>6</v>
      </c>
      <c r="E7" s="112" t="s">
        <v>5</v>
      </c>
      <c r="F7" s="112" t="s">
        <v>6</v>
      </c>
      <c r="G7" s="245"/>
      <c r="H7" s="245"/>
      <c r="J7"/>
      <c r="K7"/>
      <c r="L7"/>
      <c r="M7"/>
      <c r="N7"/>
      <c r="O7"/>
      <c r="P7"/>
    </row>
    <row r="8" spans="1:17" s="60" customFormat="1" ht="20" customHeight="1" x14ac:dyDescent="0.2">
      <c r="B8" s="220" t="s">
        <v>31</v>
      </c>
      <c r="C8" s="221">
        <v>1187</v>
      </c>
      <c r="D8" s="222">
        <f t="shared" ref="D8:D14" si="0">(C8/$C$15)*100</f>
        <v>3.9198203553265967</v>
      </c>
      <c r="E8" s="221">
        <v>1433</v>
      </c>
      <c r="F8" s="222">
        <f t="shared" ref="F8:F14" si="1">(E8/$E$15)*100</f>
        <v>3.309621691533096</v>
      </c>
      <c r="G8" s="200">
        <f t="shared" ref="G8:G14" si="2">E8+C8</f>
        <v>2620</v>
      </c>
      <c r="H8" s="222">
        <f t="shared" ref="H8:H14" si="3">(G8/$G$15)*100</f>
        <v>3.5607502038597443</v>
      </c>
      <c r="J8"/>
      <c r="K8"/>
      <c r="L8"/>
      <c r="M8"/>
      <c r="N8"/>
      <c r="O8"/>
      <c r="P8"/>
    </row>
    <row r="9" spans="1:17" s="60" customFormat="1" ht="20" customHeight="1" x14ac:dyDescent="0.2">
      <c r="B9" s="220" t="s">
        <v>32</v>
      </c>
      <c r="C9" s="221">
        <v>6006</v>
      </c>
      <c r="D9" s="222">
        <f t="shared" si="0"/>
        <v>19.833564493758669</v>
      </c>
      <c r="E9" s="221">
        <v>7623</v>
      </c>
      <c r="F9" s="222">
        <f t="shared" si="1"/>
        <v>17.605894036676059</v>
      </c>
      <c r="G9" s="200">
        <f t="shared" si="2"/>
        <v>13629</v>
      </c>
      <c r="H9" s="222">
        <f t="shared" si="3"/>
        <v>18.522696384887197</v>
      </c>
      <c r="J9"/>
      <c r="K9"/>
      <c r="L9"/>
      <c r="M9"/>
      <c r="N9"/>
      <c r="O9"/>
      <c r="P9"/>
    </row>
    <row r="10" spans="1:17" s="60" customFormat="1" ht="20" customHeight="1" x14ac:dyDescent="0.2">
      <c r="B10" s="220" t="s">
        <v>33</v>
      </c>
      <c r="C10" s="221">
        <v>9632</v>
      </c>
      <c r="D10" s="222">
        <f t="shared" si="0"/>
        <v>31.807674526121126</v>
      </c>
      <c r="E10" s="221">
        <v>14060</v>
      </c>
      <c r="F10" s="222">
        <f t="shared" si="1"/>
        <v>32.472631530324726</v>
      </c>
      <c r="G10" s="200">
        <f t="shared" si="2"/>
        <v>23692</v>
      </c>
      <c r="H10" s="222">
        <f t="shared" si="3"/>
        <v>32.198967110627891</v>
      </c>
      <c r="J10"/>
      <c r="K10"/>
      <c r="L10"/>
      <c r="M10"/>
      <c r="N10"/>
      <c r="O10"/>
      <c r="P10"/>
    </row>
    <row r="11" spans="1:17" s="60" customFormat="1" ht="20" customHeight="1" x14ac:dyDescent="0.2">
      <c r="B11" s="220" t="s">
        <v>34</v>
      </c>
      <c r="C11" s="221">
        <v>7483</v>
      </c>
      <c r="D11" s="222">
        <f t="shared" si="0"/>
        <v>24.711049468331023</v>
      </c>
      <c r="E11" s="221">
        <v>12322</v>
      </c>
      <c r="F11" s="222">
        <f t="shared" si="1"/>
        <v>28.458589311284587</v>
      </c>
      <c r="G11" s="200">
        <f t="shared" si="2"/>
        <v>19805</v>
      </c>
      <c r="H11" s="222">
        <f t="shared" si="3"/>
        <v>26.916281598260394</v>
      </c>
      <c r="J11"/>
      <c r="K11"/>
      <c r="L11"/>
      <c r="M11"/>
      <c r="N11"/>
      <c r="O11"/>
      <c r="P11"/>
    </row>
    <row r="12" spans="1:17" s="60" customFormat="1" ht="20" customHeight="1" x14ac:dyDescent="0.2">
      <c r="B12" s="220" t="s">
        <v>35</v>
      </c>
      <c r="C12" s="221">
        <v>5108</v>
      </c>
      <c r="D12" s="222">
        <f t="shared" si="0"/>
        <v>16.868106465887326</v>
      </c>
      <c r="E12" s="221">
        <v>6773</v>
      </c>
      <c r="F12" s="222">
        <f t="shared" si="1"/>
        <v>15.642754861656428</v>
      </c>
      <c r="G12" s="200">
        <f t="shared" si="2"/>
        <v>11881</v>
      </c>
      <c r="H12" s="222">
        <f t="shared" si="3"/>
        <v>16.147050829029627</v>
      </c>
      <c r="J12"/>
      <c r="K12"/>
      <c r="L12"/>
      <c r="M12"/>
      <c r="N12"/>
      <c r="O12"/>
      <c r="P12"/>
    </row>
    <row r="13" spans="1:17" s="60" customFormat="1" ht="20" customHeight="1" x14ac:dyDescent="0.2">
      <c r="B13" s="220" t="s">
        <v>36</v>
      </c>
      <c r="C13" s="221">
        <v>581</v>
      </c>
      <c r="D13" s="222">
        <f t="shared" si="0"/>
        <v>1.9186315302820156</v>
      </c>
      <c r="E13" s="221">
        <v>721</v>
      </c>
      <c r="F13" s="222">
        <f t="shared" si="1"/>
        <v>1.6652039355166521</v>
      </c>
      <c r="G13" s="200">
        <f t="shared" si="2"/>
        <v>1302</v>
      </c>
      <c r="H13" s="222">
        <f t="shared" si="3"/>
        <v>1.76950258222343</v>
      </c>
      <c r="J13"/>
      <c r="K13"/>
      <c r="L13"/>
      <c r="M13"/>
      <c r="N13"/>
      <c r="O13"/>
      <c r="P13"/>
    </row>
    <row r="14" spans="1:17" s="60" customFormat="1" ht="20" customHeight="1" x14ac:dyDescent="0.2">
      <c r="B14" s="220" t="s">
        <v>4</v>
      </c>
      <c r="C14" s="221">
        <v>285</v>
      </c>
      <c r="D14" s="222">
        <f t="shared" si="0"/>
        <v>0.94115316029324358</v>
      </c>
      <c r="E14" s="221">
        <v>366</v>
      </c>
      <c r="F14" s="222">
        <f t="shared" si="1"/>
        <v>0.84530463300845293</v>
      </c>
      <c r="G14" s="200">
        <f t="shared" si="2"/>
        <v>651</v>
      </c>
      <c r="H14" s="222">
        <f t="shared" si="3"/>
        <v>0.88475129111171502</v>
      </c>
      <c r="J14"/>
      <c r="K14"/>
      <c r="L14"/>
      <c r="M14"/>
      <c r="N14"/>
      <c r="O14"/>
      <c r="P14"/>
    </row>
    <row r="15" spans="1:17" s="60" customFormat="1" ht="20" customHeight="1" x14ac:dyDescent="0.2">
      <c r="B15" s="70" t="s">
        <v>3</v>
      </c>
      <c r="C15" s="209">
        <f t="shared" ref="C15:H15" si="4">SUM(C8:C14)</f>
        <v>30282</v>
      </c>
      <c r="D15" s="210">
        <f t="shared" si="4"/>
        <v>99.999999999999986</v>
      </c>
      <c r="E15" s="209">
        <f t="shared" si="4"/>
        <v>43298</v>
      </c>
      <c r="F15" s="210">
        <f t="shared" si="4"/>
        <v>100</v>
      </c>
      <c r="G15" s="209">
        <f t="shared" si="4"/>
        <v>73580</v>
      </c>
      <c r="H15" s="210">
        <f t="shared" si="4"/>
        <v>99.999999999999986</v>
      </c>
      <c r="I15" s="71"/>
      <c r="J15"/>
      <c r="K15"/>
      <c r="L15"/>
      <c r="M15"/>
      <c r="N15"/>
      <c r="O15"/>
      <c r="P15"/>
    </row>
    <row r="16" spans="1:17" s="15" customFormat="1" ht="25" customHeight="1" x14ac:dyDescent="0.2">
      <c r="B16" s="14" t="s">
        <v>37</v>
      </c>
      <c r="C16" s="14"/>
      <c r="D16" s="14"/>
      <c r="E16" s="14"/>
      <c r="F16" s="14"/>
      <c r="G16" s="14"/>
      <c r="H16" s="14"/>
      <c r="I16" s="14"/>
      <c r="J16"/>
      <c r="K16"/>
      <c r="L16"/>
      <c r="M16"/>
      <c r="N16"/>
      <c r="O16"/>
      <c r="P16"/>
    </row>
    <row r="17" spans="2:16" s="15" customFormat="1" ht="20" hidden="1" customHeight="1" x14ac:dyDescent="0.2">
      <c r="B17" s="272"/>
      <c r="C17" s="272"/>
      <c r="H17" s="16"/>
      <c r="J17"/>
      <c r="K17"/>
      <c r="L17"/>
      <c r="M17"/>
      <c r="N17"/>
      <c r="O17"/>
      <c r="P17"/>
    </row>
    <row r="43" ht="14.5" hidden="1" customHeight="1" x14ac:dyDescent="0.2"/>
    <row r="89" x14ac:dyDescent="0.2"/>
  </sheetData>
  <sheetProtection algorithmName="SHA-512" hashValue="s0mRLZkYD4mXnDwh29yPVKCBNRsr/qRqd2abBIlW6+nXWzEjQXP6yzGQ0tvHDHjG3+pNA+PY5TmqCtZGNCncsA==" saltValue="hT3rtrDmA1eGwIIQC+ZbAQ==" spinCount="100000" sheet="1" objects="1" scenarios="1"/>
  <mergeCells count="10">
    <mergeCell ref="B1:Q1"/>
    <mergeCell ref="C3:H3"/>
    <mergeCell ref="B3:B7"/>
    <mergeCell ref="B17:C17"/>
    <mergeCell ref="C4:H4"/>
    <mergeCell ref="C5:H5"/>
    <mergeCell ref="E6:F6"/>
    <mergeCell ref="C6:D6"/>
    <mergeCell ref="G6:G7"/>
    <mergeCell ref="H6:H7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7"/>
  <dimension ref="A1:XFC18"/>
  <sheetViews>
    <sheetView showGridLines="0" zoomScaleNormal="100" workbookViewId="0"/>
  </sheetViews>
  <sheetFormatPr baseColWidth="10" defaultColWidth="0" defaultRowHeight="15" zeroHeight="1" x14ac:dyDescent="0.2"/>
  <cols>
    <col min="1" max="1" width="4.6640625" customWidth="1"/>
    <col min="2" max="2" width="20.5" bestFit="1" customWidth="1"/>
    <col min="3" max="4" width="20.83203125" customWidth="1"/>
    <col min="5" max="5" width="4.6640625" customWidth="1"/>
    <col min="6" max="6" width="31.33203125" customWidth="1"/>
    <col min="7" max="7" width="26" customWidth="1"/>
    <col min="8" max="8" width="6.83203125" customWidth="1"/>
    <col min="9" max="16378" width="6.83203125" hidden="1"/>
    <col min="16380" max="16383" width="11.5" hidden="1"/>
    <col min="16384" max="16384" width="6.83203125" hidden="1"/>
  </cols>
  <sheetData>
    <row r="1" spans="1:8" ht="100" customHeight="1" x14ac:dyDescent="0.2">
      <c r="A1" s="103"/>
      <c r="B1" s="236" t="s">
        <v>251</v>
      </c>
      <c r="C1" s="236"/>
      <c r="D1" s="236"/>
      <c r="E1" s="236"/>
      <c r="F1" s="236"/>
      <c r="G1" s="236"/>
      <c r="H1" s="236"/>
    </row>
    <row r="2" spans="1:8" ht="19.5" customHeight="1" x14ac:dyDescent="0.2">
      <c r="C2" s="2"/>
      <c r="D2" s="2"/>
    </row>
    <row r="3" spans="1:8" s="51" customFormat="1" ht="50" customHeight="1" x14ac:dyDescent="0.2">
      <c r="B3" s="245" t="s">
        <v>50</v>
      </c>
      <c r="C3" s="266" t="s">
        <v>215</v>
      </c>
      <c r="D3" s="266"/>
    </row>
    <row r="4" spans="1:8" s="88" customFormat="1" ht="25" customHeight="1" x14ac:dyDescent="0.2">
      <c r="A4" s="56"/>
      <c r="B4" s="245"/>
      <c r="C4" s="245" t="s">
        <v>183</v>
      </c>
      <c r="D4" s="245"/>
      <c r="E4" s="73"/>
      <c r="F4" s="73"/>
      <c r="G4" s="56"/>
      <c r="H4" s="56"/>
    </row>
    <row r="5" spans="1:8" s="88" customFormat="1" ht="25" customHeight="1" x14ac:dyDescent="0.2">
      <c r="A5" s="56"/>
      <c r="B5" s="245"/>
      <c r="C5" s="112" t="s">
        <v>51</v>
      </c>
      <c r="D5" s="112" t="s">
        <v>6</v>
      </c>
      <c r="E5" s="73"/>
      <c r="F5" s="73"/>
      <c r="G5" s="56"/>
      <c r="H5" s="56"/>
    </row>
    <row r="6" spans="1:8" s="56" customFormat="1" ht="20" customHeight="1" x14ac:dyDescent="0.2">
      <c r="B6" s="223">
        <v>1</v>
      </c>
      <c r="C6" s="224">
        <v>24838</v>
      </c>
      <c r="D6" s="225">
        <f>(C6/$C$16)*100</f>
        <v>76.805096014100627</v>
      </c>
    </row>
    <row r="7" spans="1:8" s="56" customFormat="1" ht="20" customHeight="1" x14ac:dyDescent="0.2">
      <c r="B7" s="223">
        <v>2</v>
      </c>
      <c r="C7" s="224">
        <v>4392</v>
      </c>
      <c r="D7" s="225">
        <f t="shared" ref="D7:D15" si="0">(C7/$C$16)*100</f>
        <v>13.581124957481677</v>
      </c>
    </row>
    <row r="8" spans="1:8" s="56" customFormat="1" ht="20" customHeight="1" x14ac:dyDescent="0.2">
      <c r="B8" s="223">
        <v>3</v>
      </c>
      <c r="C8" s="224">
        <v>1431</v>
      </c>
      <c r="D8" s="225">
        <f t="shared" si="0"/>
        <v>4.4249976808188256</v>
      </c>
    </row>
    <row r="9" spans="1:8" s="56" customFormat="1" ht="20" customHeight="1" x14ac:dyDescent="0.2">
      <c r="B9" s="223">
        <v>4</v>
      </c>
      <c r="C9" s="224">
        <v>669</v>
      </c>
      <c r="D9" s="225">
        <f t="shared" si="0"/>
        <v>2.0687096075945455</v>
      </c>
    </row>
    <row r="10" spans="1:8" s="56" customFormat="1" ht="20" customHeight="1" x14ac:dyDescent="0.2">
      <c r="B10" s="223">
        <v>5</v>
      </c>
      <c r="C10" s="224">
        <v>365</v>
      </c>
      <c r="D10" s="225">
        <f t="shared" si="0"/>
        <v>1.1286681715575622</v>
      </c>
    </row>
    <row r="11" spans="1:8" s="56" customFormat="1" ht="20" customHeight="1" x14ac:dyDescent="0.2">
      <c r="B11" s="223">
        <v>6</v>
      </c>
      <c r="C11" s="224">
        <v>210</v>
      </c>
      <c r="D11" s="225">
        <f t="shared" si="0"/>
        <v>0.64937072884133706</v>
      </c>
    </row>
    <row r="12" spans="1:8" s="56" customFormat="1" ht="20" customHeight="1" x14ac:dyDescent="0.2">
      <c r="B12" s="223">
        <v>7</v>
      </c>
      <c r="C12" s="224">
        <v>134</v>
      </c>
      <c r="D12" s="225">
        <f t="shared" si="0"/>
        <v>0.41436036983209124</v>
      </c>
    </row>
    <row r="13" spans="1:8" s="56" customFormat="1" ht="20" customHeight="1" x14ac:dyDescent="0.2">
      <c r="B13" s="223">
        <v>8</v>
      </c>
      <c r="C13" s="224">
        <v>83</v>
      </c>
      <c r="D13" s="225">
        <f t="shared" si="0"/>
        <v>0.25665604997062375</v>
      </c>
    </row>
    <row r="14" spans="1:8" s="56" customFormat="1" ht="20" customHeight="1" x14ac:dyDescent="0.2">
      <c r="B14" s="223">
        <v>9</v>
      </c>
      <c r="C14" s="224">
        <v>69</v>
      </c>
      <c r="D14" s="225">
        <f t="shared" si="0"/>
        <v>0.21336466804786788</v>
      </c>
    </row>
    <row r="15" spans="1:8" s="56" customFormat="1" ht="20" customHeight="1" x14ac:dyDescent="0.2">
      <c r="B15" s="223" t="s">
        <v>78</v>
      </c>
      <c r="C15" s="224">
        <v>148</v>
      </c>
      <c r="D15" s="225">
        <f t="shared" si="0"/>
        <v>0.45765175175484707</v>
      </c>
    </row>
    <row r="16" spans="1:8" s="51" customFormat="1" ht="20" customHeight="1" x14ac:dyDescent="0.2">
      <c r="B16" s="140" t="s">
        <v>3</v>
      </c>
      <c r="C16" s="226">
        <f>SUM(C6:C15)</f>
        <v>32339</v>
      </c>
      <c r="D16" s="227">
        <f>SUM(D6:D15)</f>
        <v>100.00000000000001</v>
      </c>
    </row>
    <row r="17" spans="2:4" s="18" customFormat="1" ht="25" customHeight="1" x14ac:dyDescent="0.2">
      <c r="B17" s="247" t="s">
        <v>37</v>
      </c>
      <c r="C17" s="247"/>
      <c r="D17" s="247"/>
    </row>
    <row r="18" spans="2:4" ht="30" hidden="1" customHeight="1" x14ac:dyDescent="0.2">
      <c r="B18" s="2"/>
    </row>
  </sheetData>
  <sheetProtection algorithmName="SHA-512" hashValue="OaHy1DGhf7Wj8zgDE698KRJHy/YglUG1CAkFi8H4mXLex685ayVD2E+qWrDgWulORaOqyK8qHlw1U0Wk/Myaqw==" saltValue="7wkH+JippXr/ZdWVxr0ohg==" spinCount="100000" sheet="1" objects="1" scenarios="1"/>
  <mergeCells count="5">
    <mergeCell ref="B1:H1"/>
    <mergeCell ref="B17:D17"/>
    <mergeCell ref="C4:D4"/>
    <mergeCell ref="C3:D3"/>
    <mergeCell ref="B3:B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XFC53"/>
  <sheetViews>
    <sheetView showGridLines="0" zoomScaleNormal="100" workbookViewId="0">
      <selection activeCell="B5" sqref="B5"/>
    </sheetView>
  </sheetViews>
  <sheetFormatPr baseColWidth="10" defaultColWidth="0" defaultRowHeight="15" zeroHeight="1" x14ac:dyDescent="0.2"/>
  <cols>
    <col min="1" max="1" width="5.83203125" customWidth="1"/>
    <col min="2" max="2" width="82.83203125" customWidth="1"/>
    <col min="3" max="3" width="2.83203125" style="1" customWidth="1"/>
    <col min="4" max="4" width="82.83203125" customWidth="1"/>
    <col min="5" max="5" width="10.6640625" customWidth="1"/>
    <col min="6" max="16380" width="8.83203125" hidden="1"/>
    <col min="16381" max="16381" width="3.83203125" hidden="1"/>
    <col min="16382" max="16382" width="1.83203125" hidden="1"/>
    <col min="16383" max="16383" width="4.83203125" hidden="1"/>
    <col min="16384" max="16384" width="8.83203125" hidden="1"/>
  </cols>
  <sheetData>
    <row r="1" spans="1:4" ht="100" customHeight="1" x14ac:dyDescent="0.2">
      <c r="A1" s="104"/>
      <c r="B1" s="105" t="s">
        <v>46</v>
      </c>
      <c r="C1" s="105"/>
      <c r="D1" s="105"/>
    </row>
    <row r="2" spans="1:4" ht="25" customHeight="1" x14ac:dyDescent="0.2">
      <c r="B2" s="96"/>
      <c r="C2" s="100"/>
      <c r="D2" s="96"/>
    </row>
    <row r="3" spans="1:4" ht="25" customHeight="1" x14ac:dyDescent="0.25">
      <c r="A3" s="40"/>
      <c r="B3" s="118" t="s">
        <v>43</v>
      </c>
      <c r="C3" s="101"/>
      <c r="D3" s="118" t="str">
        <f>'C9'!B1</f>
        <v>C9. Inscripciones SINEP según nivel</v>
      </c>
    </row>
    <row r="4" spans="1:4" ht="25" customHeight="1" x14ac:dyDescent="0.25">
      <c r="A4" s="40"/>
      <c r="B4" s="118" t="s">
        <v>49</v>
      </c>
      <c r="C4" s="101"/>
      <c r="D4" s="118" t="str">
        <f>'C10'!B1</f>
        <v>C10. Inscripciones SINEP según tramo</v>
      </c>
    </row>
    <row r="5" spans="1:4" s="22" customFormat="1" ht="25" customHeight="1" x14ac:dyDescent="0.2">
      <c r="A5" s="26"/>
      <c r="B5" s="118" t="str">
        <f>'C1'!B1:O1</f>
        <v>C1. Inscripciones según condición de cursada</v>
      </c>
      <c r="C5" s="97"/>
      <c r="D5" s="118" t="str">
        <f>'C11'!B1</f>
        <v>C11. Inscripciones según nivel de estudios y género</v>
      </c>
    </row>
    <row r="6" spans="1:4" s="22" customFormat="1" ht="25" customHeight="1" x14ac:dyDescent="0.2">
      <c r="A6" s="26"/>
      <c r="B6" s="118" t="str">
        <f>'C2'!B1:I1</f>
        <v>C2. Inscripciones según género</v>
      </c>
      <c r="C6" s="97"/>
      <c r="D6" s="118" t="str">
        <f>'C12'!B1</f>
        <v>C12. Inscripciones según jurisdicción</v>
      </c>
    </row>
    <row r="7" spans="1:4" s="28" customFormat="1" ht="25" customHeight="1" x14ac:dyDescent="0.2">
      <c r="A7" s="27"/>
      <c r="B7" s="119" t="str">
        <f>'C3'!B1:K1</f>
        <v>C3. Inscripciones según condición de cursada y género</v>
      </c>
      <c r="C7" s="30"/>
      <c r="D7" s="118" t="str">
        <f>'C13'!B1</f>
        <v>C13. Inscripciones según modalidad de cursada</v>
      </c>
    </row>
    <row r="8" spans="1:4" s="22" customFormat="1" ht="25" customHeight="1" x14ac:dyDescent="0.2">
      <c r="A8" s="26"/>
      <c r="B8" s="118" t="str">
        <f>'C4'!B1:I1</f>
        <v>C4. Inscripciones según programa/área</v>
      </c>
      <c r="C8" s="97"/>
      <c r="D8" s="118" t="str">
        <f>'C14'!B1</f>
        <v>C14. Inscripciones según rango etario y género</v>
      </c>
    </row>
    <row r="9" spans="1:4" s="22" customFormat="1" ht="25" customHeight="1" x14ac:dyDescent="0.2">
      <c r="A9" s="26"/>
      <c r="B9" s="118" t="str">
        <f>'C5'!B1:I1</f>
        <v>C5. Cursos/actividades según programa/área</v>
      </c>
      <c r="C9" s="97"/>
      <c r="D9" s="118" t="str">
        <f>'C15'!B1</f>
        <v>C15. Agentes según cantidad de cursos/actividades</v>
      </c>
    </row>
    <row r="10" spans="1:4" s="22" customFormat="1" ht="25" customHeight="1" x14ac:dyDescent="0.2">
      <c r="A10" s="41"/>
      <c r="B10" s="118" t="str">
        <f>'C6'!B1</f>
        <v>C6. Cantidad de cursos/actividades según rango de cantidad de inscripciones</v>
      </c>
      <c r="C10" s="98"/>
      <c r="D10" s="118" t="str">
        <f>'C16'!B1</f>
        <v>C16. Cantidad de cursos/actividades según rango de duración (en horas)</v>
      </c>
    </row>
    <row r="11" spans="1:4" s="22" customFormat="1" ht="25" customHeight="1" x14ac:dyDescent="0.2">
      <c r="A11" s="41"/>
      <c r="B11" s="118" t="str">
        <f>'C7'!B1:Q1</f>
        <v>C7. Inscripciones según escalafón y género</v>
      </c>
      <c r="C11" s="98"/>
      <c r="D11" s="118" t="str">
        <f>'C17'!B1</f>
        <v>C17. Cantidad de cursos/actividades según programa, área y rango de duración (en horas)</v>
      </c>
    </row>
    <row r="12" spans="1:4" s="22" customFormat="1" ht="25" customHeight="1" x14ac:dyDescent="0.2">
      <c r="A12" s="41"/>
      <c r="B12" s="118" t="str">
        <f>'C8'!B1</f>
        <v>C8. Inscripciones SINEP según agrupamiento</v>
      </c>
      <c r="C12" s="98"/>
    </row>
    <row r="13" spans="1:4" s="22" customFormat="1" ht="14" customHeight="1" x14ac:dyDescent="0.2">
      <c r="A13" s="41"/>
      <c r="C13" s="99"/>
      <c r="D13" s="102"/>
    </row>
    <row r="14" spans="1:4" s="22" customFormat="1" ht="25" hidden="1" customHeight="1" x14ac:dyDescent="0.2"/>
    <row r="15" spans="1:4" s="22" customFormat="1" ht="1" hidden="1" customHeight="1" x14ac:dyDescent="0.2"/>
    <row r="16" spans="1:4" s="22" customFormat="1" ht="1" hidden="1" customHeight="1" x14ac:dyDescent="0.2"/>
    <row r="17" spans="3:4" ht="8" hidden="1" customHeight="1" x14ac:dyDescent="0.2">
      <c r="C17"/>
    </row>
    <row r="18" spans="3:4" ht="14" hidden="1" customHeight="1" x14ac:dyDescent="0.2">
      <c r="C18"/>
    </row>
    <row r="19" spans="3:4" ht="8" hidden="1" customHeight="1" x14ac:dyDescent="0.2">
      <c r="C19" s="6"/>
      <c r="D19" s="1"/>
    </row>
    <row r="21" spans="3:4" ht="8" hidden="1" customHeight="1" x14ac:dyDescent="0.2"/>
    <row r="23" spans="3:4" ht="8" hidden="1" customHeight="1" x14ac:dyDescent="0.2"/>
    <row r="25" spans="3:4" ht="8" hidden="1" customHeight="1" x14ac:dyDescent="0.2"/>
    <row r="27" spans="3:4" ht="8" hidden="1" customHeight="1" x14ac:dyDescent="0.2"/>
    <row r="29" spans="3:4" ht="8" hidden="1" customHeight="1" x14ac:dyDescent="0.2"/>
    <row r="31" spans="3:4" ht="8" hidden="1" customHeight="1" x14ac:dyDescent="0.2"/>
    <row r="32" spans="3:4" ht="8" hidden="1" customHeight="1" x14ac:dyDescent="0.2"/>
    <row r="34" spans="3:3" ht="8" hidden="1" customHeight="1" x14ac:dyDescent="0.2"/>
    <row r="36" spans="3:3" ht="8" hidden="1" customHeight="1" x14ac:dyDescent="0.2"/>
    <row r="38" spans="3:3" ht="8" hidden="1" customHeight="1" x14ac:dyDescent="0.2"/>
    <row r="40" spans="3:3" ht="8" hidden="1" customHeight="1" x14ac:dyDescent="0.2"/>
    <row r="44" spans="3:3" ht="16" hidden="1" x14ac:dyDescent="0.2">
      <c r="C44" s="23"/>
    </row>
    <row r="45" spans="3:3" hidden="1" x14ac:dyDescent="0.2">
      <c r="C45"/>
    </row>
    <row r="46" spans="3:3" ht="16" hidden="1" x14ac:dyDescent="0.2">
      <c r="C46" s="23"/>
    </row>
    <row r="47" spans="3:3" ht="16" hidden="1" x14ac:dyDescent="0.2">
      <c r="C47" s="23"/>
    </row>
    <row r="48" spans="3:3" ht="16" hidden="1" x14ac:dyDescent="0.2">
      <c r="C48" s="23"/>
    </row>
    <row r="49" spans="3:3" ht="16" hidden="1" x14ac:dyDescent="0.2">
      <c r="C49" s="23"/>
    </row>
    <row r="50" spans="3:3" ht="1" customHeight="1" x14ac:dyDescent="0.2">
      <c r="C50" s="23"/>
    </row>
    <row r="51" spans="3:3" x14ac:dyDescent="0.2"/>
    <row r="52" spans="3:3" x14ac:dyDescent="0.2"/>
    <row r="53" spans="3:3" x14ac:dyDescent="0.2"/>
  </sheetData>
  <sheetProtection algorithmName="SHA-512" hashValue="1GgUJOSqYr6H0IZnjzFRyfPlm1A4QTbpZVZ9aGnw0eSO9wp+twTSPsRMtwxBaXLHnEL6Ckdx6THga1vNvj8+kg==" saltValue="e4RV3SW4s/uwvWyRQN4QkQ==" spinCount="100000" sheet="1" objects="1" scenarios="1"/>
  <hyperlinks>
    <hyperlink ref="B6" location="'C2'!A1" display="C2. Inscriptos según Género" xr:uid="{00000000-0004-0000-0100-000000000000}"/>
    <hyperlink ref="B7" location="'C3'!A1" display="C3. Inscriptos a cursos / actividades INAP según condición de cursada y género" xr:uid="{00000000-0004-0000-0100-000001000000}"/>
    <hyperlink ref="B3" location="'Notas metodológicas'!A1" display="Notas metodológicas" xr:uid="{00000000-0004-0000-0100-000002000000}"/>
    <hyperlink ref="B4" location="Créditos!A1" display="Créditos" xr:uid="{00000000-0004-0000-0100-000003000000}"/>
    <hyperlink ref="B5" location="'C1'!A1" display="Inscriptos a cursos / actividades INAP según condición de cursada" xr:uid="{00000000-0004-0000-0100-000004000000}"/>
    <hyperlink ref="B8" location="'C4'!A1" display="C4. Inscriptos según Programa / Área" xr:uid="{00000000-0004-0000-0100-000005000000}"/>
    <hyperlink ref="B12" location="'C8'!A1" display="C8. Inscriptos según escalafón y género" xr:uid="{00000000-0004-0000-0100-000006000000}"/>
    <hyperlink ref="B9" location="'C5'!A1" display="C5. Comisiones e Inscriptos según Curso / Actividad" xr:uid="{00000000-0004-0000-0100-000007000000}"/>
    <hyperlink ref="B10" location="'C6'!A1" display="C6. Comisiones e Inscriptos según curso / actividad" xr:uid="{00000000-0004-0000-0100-000008000000}"/>
    <hyperlink ref="B11" location="'C7'!A1" display="C7. Cantidad de Cursos/Actividades según rango de cantidad de inscriptos" xr:uid="{00000000-0004-0000-0100-000009000000}"/>
    <hyperlink ref="D3" location="'C9'!A1" display="C9. Inscriptos SINEP según agrupamiento" xr:uid="{00000000-0004-0000-0100-00000A000000}"/>
    <hyperlink ref="D4" location="'C10'!A1" display="C10. Inscriptos SINEP según nivel" xr:uid="{00000000-0004-0000-0100-00000B000000}"/>
    <hyperlink ref="D5" location="'C11'!A1" display="'C11'!A1" xr:uid="{00000000-0004-0000-0100-00000C000000}"/>
    <hyperlink ref="D6" location="'C12'!A1" display="'C12'!A1" xr:uid="{B46C6BEF-0B86-8A43-AE5B-41FC12C8FC3B}"/>
    <hyperlink ref="D7" location="'C13'!A1" display="'C13'!A1" xr:uid="{47E0C879-C37D-2142-BA2B-AEB95B852EC7}"/>
    <hyperlink ref="D8" location="'C14'!A1" display="'C14'!A1" xr:uid="{88515E1E-1588-0842-83AE-2ED14B6543AA}"/>
    <hyperlink ref="D9" location="'C15'!A1" display="'C15'!A1" xr:uid="{F341D35F-E7F6-0F4E-A244-A41B663269DE}"/>
    <hyperlink ref="D10" location="'C16'!A1" display="'C16'!A1" xr:uid="{A033D8E8-CFD1-094A-96AE-20BF2C79BA7C}"/>
    <hyperlink ref="D11" location="'C17'!A1" display="'C17'!A1" xr:uid="{0AA010D2-4982-CA4A-8C79-06723A330295}"/>
  </hyperlink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/>
  <dimension ref="A1:K19"/>
  <sheetViews>
    <sheetView showGridLines="0" zoomScaleNormal="100" workbookViewId="0"/>
  </sheetViews>
  <sheetFormatPr baseColWidth="10" defaultColWidth="0" defaultRowHeight="15" zeroHeight="1" x14ac:dyDescent="0.2"/>
  <cols>
    <col min="1" max="1" width="4.6640625" customWidth="1"/>
    <col min="2" max="2" width="21.5" style="9" customWidth="1"/>
    <col min="3" max="3" width="3.33203125" style="9" customWidth="1"/>
    <col min="4" max="4" width="20.83203125" style="11" customWidth="1"/>
    <col min="5" max="5" width="20.83203125" customWidth="1"/>
    <col min="6" max="6" width="5" customWidth="1"/>
    <col min="7" max="7" width="21.5" customWidth="1"/>
    <col min="8" max="8" width="3.33203125" customWidth="1"/>
    <col min="9" max="9" width="12.33203125" customWidth="1"/>
    <col min="10" max="10" width="17.33203125" customWidth="1"/>
    <col min="11" max="11" width="15.33203125" customWidth="1"/>
    <col min="12" max="16384" width="11.5" hidden="1"/>
  </cols>
  <sheetData>
    <row r="1" spans="1:11" ht="100" customHeight="1" x14ac:dyDescent="0.35">
      <c r="A1" s="115"/>
      <c r="B1" s="236" t="s">
        <v>252</v>
      </c>
      <c r="C1" s="236"/>
      <c r="D1" s="236"/>
      <c r="E1" s="236"/>
      <c r="F1" s="236"/>
      <c r="G1" s="236"/>
      <c r="H1" s="236"/>
      <c r="I1" s="236"/>
      <c r="J1" s="236"/>
      <c r="K1" s="236"/>
    </row>
    <row r="2" spans="1:11" ht="19.75" customHeight="1" x14ac:dyDescent="0.35">
      <c r="A2" s="74"/>
      <c r="B2" s="75"/>
      <c r="C2" s="75"/>
      <c r="D2" s="75"/>
      <c r="E2" s="74"/>
      <c r="F2" s="74"/>
      <c r="G2" s="74"/>
      <c r="H2" s="74"/>
    </row>
    <row r="3" spans="1:11" s="51" customFormat="1" ht="50" customHeight="1" x14ac:dyDescent="0.2">
      <c r="B3" s="275" t="s">
        <v>67</v>
      </c>
      <c r="C3" s="276"/>
      <c r="D3" s="249" t="s">
        <v>215</v>
      </c>
      <c r="E3" s="251"/>
    </row>
    <row r="4" spans="1:11" s="56" customFormat="1" ht="20" customHeight="1" x14ac:dyDescent="0.2">
      <c r="B4" s="277"/>
      <c r="C4" s="278"/>
      <c r="D4" s="245" t="s">
        <v>183</v>
      </c>
      <c r="E4" s="245"/>
      <c r="F4" s="273"/>
    </row>
    <row r="5" spans="1:11" s="56" customFormat="1" ht="20" customHeight="1" x14ac:dyDescent="0.2">
      <c r="B5" s="279"/>
      <c r="C5" s="280"/>
      <c r="D5" s="116" t="s">
        <v>5</v>
      </c>
      <c r="E5" s="116" t="s">
        <v>6</v>
      </c>
      <c r="F5" s="274"/>
    </row>
    <row r="6" spans="1:11" s="56" customFormat="1" ht="20" customHeight="1" x14ac:dyDescent="0.2">
      <c r="B6" s="281" t="s">
        <v>79</v>
      </c>
      <c r="C6" s="282"/>
      <c r="D6" s="191">
        <v>138</v>
      </c>
      <c r="E6" s="216">
        <f>(D6/$D$17)*100</f>
        <v>43.125</v>
      </c>
      <c r="F6" s="274"/>
    </row>
    <row r="7" spans="1:11" s="89" customFormat="1" ht="20" customHeight="1" x14ac:dyDescent="0.2">
      <c r="B7" s="281" t="s">
        <v>80</v>
      </c>
      <c r="C7" s="282"/>
      <c r="D7" s="191">
        <v>72</v>
      </c>
      <c r="E7" s="216">
        <f>(D7/$D$17)*100</f>
        <v>22.5</v>
      </c>
      <c r="F7" s="274"/>
    </row>
    <row r="8" spans="1:11" s="51" customFormat="1" ht="20" customHeight="1" x14ac:dyDescent="0.2">
      <c r="B8" s="281" t="s">
        <v>68</v>
      </c>
      <c r="C8" s="285"/>
      <c r="D8" s="285"/>
      <c r="E8" s="282"/>
      <c r="F8" s="274"/>
    </row>
    <row r="9" spans="1:11" s="51" customFormat="1" ht="20" customHeight="1" x14ac:dyDescent="0.2">
      <c r="B9" s="283" t="s">
        <v>81</v>
      </c>
      <c r="C9" s="284"/>
      <c r="D9" s="191">
        <v>70</v>
      </c>
      <c r="E9" s="216">
        <f>(D9/$D$17)*100</f>
        <v>21.875</v>
      </c>
      <c r="F9" s="274"/>
    </row>
    <row r="10" spans="1:11" s="51" customFormat="1" ht="20" customHeight="1" x14ac:dyDescent="0.2">
      <c r="B10" s="283" t="s">
        <v>82</v>
      </c>
      <c r="C10" s="284"/>
      <c r="D10" s="191">
        <v>32</v>
      </c>
      <c r="E10" s="216">
        <f>(D10/$D$17)*100</f>
        <v>10</v>
      </c>
      <c r="F10" s="274"/>
    </row>
    <row r="11" spans="1:11" s="51" customFormat="1" ht="20" customHeight="1" x14ac:dyDescent="0.2">
      <c r="B11" s="283" t="s">
        <v>83</v>
      </c>
      <c r="C11" s="284"/>
      <c r="D11" s="191">
        <v>8</v>
      </c>
      <c r="E11" s="216">
        <f>(D11/$D$17)*100</f>
        <v>2.5</v>
      </c>
      <c r="F11" s="274"/>
    </row>
    <row r="12" spans="1:11" s="51" customFormat="1" ht="20" customHeight="1" x14ac:dyDescent="0.2">
      <c r="B12" s="281" t="s">
        <v>69</v>
      </c>
      <c r="C12" s="285"/>
      <c r="D12" s="285"/>
      <c r="E12" s="282"/>
      <c r="F12" s="274"/>
    </row>
    <row r="13" spans="1:11" s="51" customFormat="1" ht="20" customHeight="1" x14ac:dyDescent="0.2">
      <c r="B13" s="283" t="s">
        <v>84</v>
      </c>
      <c r="C13" s="284"/>
      <c r="D13" s="191">
        <v>0</v>
      </c>
      <c r="E13" s="216">
        <f>(D13/$D$17)*100</f>
        <v>0</v>
      </c>
      <c r="F13" s="274"/>
    </row>
    <row r="14" spans="1:11" s="51" customFormat="1" ht="20" customHeight="1" x14ac:dyDescent="0.2">
      <c r="B14" s="283" t="s">
        <v>85</v>
      </c>
      <c r="C14" s="284"/>
      <c r="D14" s="191">
        <v>0</v>
      </c>
      <c r="E14" s="216">
        <f>(D14/$D$17)*100</f>
        <v>0</v>
      </c>
      <c r="F14" s="274"/>
    </row>
    <row r="15" spans="1:11" s="51" customFormat="1" ht="20" customHeight="1" x14ac:dyDescent="0.2">
      <c r="B15" s="283" t="s">
        <v>86</v>
      </c>
      <c r="C15" s="284"/>
      <c r="D15" s="191">
        <v>0</v>
      </c>
      <c r="E15" s="216">
        <f>(D15/$D$17)*100</f>
        <v>0</v>
      </c>
      <c r="F15" s="274"/>
    </row>
    <row r="16" spans="1:11" s="51" customFormat="1" ht="20" customHeight="1" x14ac:dyDescent="0.2">
      <c r="B16" s="283" t="s">
        <v>273</v>
      </c>
      <c r="C16" s="284"/>
      <c r="D16" s="191">
        <v>0</v>
      </c>
      <c r="E16" s="216">
        <f>(D16/$D$17)*100</f>
        <v>0</v>
      </c>
      <c r="F16" s="274"/>
    </row>
    <row r="17" spans="2:6" s="56" customFormat="1" ht="20" customHeight="1" x14ac:dyDescent="0.2">
      <c r="B17" s="286" t="s">
        <v>3</v>
      </c>
      <c r="C17" s="286"/>
      <c r="D17" s="93">
        <f>SUM(D6,D7,D9,D10,D11,D13,D14,D15,D16)</f>
        <v>320</v>
      </c>
      <c r="E17" s="210">
        <f>SUM(E6,E7,E9,E10,E11,E13,E14,E15,E16)</f>
        <v>100</v>
      </c>
      <c r="F17" s="274"/>
    </row>
    <row r="18" spans="2:6" ht="25" customHeight="1" x14ac:dyDescent="0.2">
      <c r="B18" s="247" t="s">
        <v>37</v>
      </c>
      <c r="C18" s="247"/>
      <c r="D18" s="247"/>
      <c r="E18" s="247"/>
      <c r="F18" s="247"/>
    </row>
    <row r="19" spans="2:6" hidden="1" x14ac:dyDescent="0.2">
      <c r="B19" s="10"/>
      <c r="C19" s="10"/>
    </row>
  </sheetData>
  <sheetProtection algorithmName="SHA-512" hashValue="02eDkc7/TCyXDFoHTi9N3MEesrOwnbd2zDIVvvoLeF4y1ZXC8UeurYrl5BHs5mRKtFEmg7Cdd5A/f6VX3HmmCA==" saltValue="4GRKHRXL3CLeLA5chOJTuA==" spinCount="100000" sheet="1" objects="1" scenarios="1"/>
  <sortState xmlns:xlrd2="http://schemas.microsoft.com/office/spreadsheetml/2017/richdata2" ref="B6:D101">
    <sortCondition descending="1" ref="D5:D101"/>
  </sortState>
  <mergeCells count="18">
    <mergeCell ref="B18:F18"/>
    <mergeCell ref="B11:C11"/>
    <mergeCell ref="B12:E12"/>
    <mergeCell ref="B13:C13"/>
    <mergeCell ref="B14:C14"/>
    <mergeCell ref="B15:C15"/>
    <mergeCell ref="B16:C16"/>
    <mergeCell ref="B1:K1"/>
    <mergeCell ref="D3:E3"/>
    <mergeCell ref="F4:F17"/>
    <mergeCell ref="D4:E4"/>
    <mergeCell ref="B3:C5"/>
    <mergeCell ref="B6:C6"/>
    <mergeCell ref="B7:C7"/>
    <mergeCell ref="B9:C9"/>
    <mergeCell ref="B10:C10"/>
    <mergeCell ref="B8:E8"/>
    <mergeCell ref="B17:C17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Q333"/>
  <sheetViews>
    <sheetView showGridLines="0" zoomScaleNormal="100" workbookViewId="0"/>
  </sheetViews>
  <sheetFormatPr baseColWidth="10" defaultColWidth="0" defaultRowHeight="15" zeroHeight="1" x14ac:dyDescent="0.2"/>
  <cols>
    <col min="1" max="1" width="5.83203125" customWidth="1"/>
    <col min="2" max="2" width="37" style="9" bestFit="1" customWidth="1"/>
    <col min="3" max="3" width="10.83203125" style="9" customWidth="1"/>
    <col min="4" max="4" width="10.83203125" style="11" customWidth="1"/>
    <col min="5" max="13" width="10.83203125" customWidth="1"/>
    <col min="14" max="14" width="6.5" bestFit="1" customWidth="1"/>
    <col min="15" max="15" width="37" bestFit="1" customWidth="1"/>
    <col min="16" max="16" width="7.33203125" bestFit="1" customWidth="1"/>
    <col min="17" max="17" width="6.5" bestFit="1" customWidth="1"/>
    <col min="18" max="18" width="9.33203125" bestFit="1" customWidth="1"/>
    <col min="19" max="19" width="6.5" bestFit="1" customWidth="1"/>
    <col min="20" max="20" width="9.33203125" bestFit="1" customWidth="1"/>
    <col min="21" max="21" width="6.5" bestFit="1" customWidth="1"/>
    <col min="22" max="22" width="9.33203125" bestFit="1" customWidth="1"/>
    <col min="23" max="23" width="6.5" bestFit="1" customWidth="1"/>
    <col min="24" max="24" width="10.33203125" bestFit="1" customWidth="1"/>
    <col min="25" max="25" width="6.5" bestFit="1" customWidth="1"/>
    <col min="26" max="26" width="11.33203125" bestFit="1" customWidth="1"/>
    <col min="27" max="27" width="6.5" bestFit="1" customWidth="1"/>
    <col min="28" max="28" width="11.1640625" bestFit="1" customWidth="1"/>
    <col min="29" max="29" width="5.33203125" customWidth="1"/>
    <col min="30" max="43" width="0" hidden="1" customWidth="1"/>
    <col min="44" max="16384" width="11.5" hidden="1"/>
  </cols>
  <sheetData>
    <row r="1" spans="2:14" s="105" customFormat="1" ht="100" customHeight="1" x14ac:dyDescent="0.2">
      <c r="B1" s="105" t="s">
        <v>253</v>
      </c>
    </row>
    <row r="2" spans="2:14" ht="19.75" customHeight="1" x14ac:dyDescent="0.2">
      <c r="B2"/>
      <c r="C2" s="19"/>
    </row>
    <row r="3" spans="2:14" ht="50" customHeight="1" x14ac:dyDescent="0.2">
      <c r="B3" s="245" t="s">
        <v>215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18"/>
    </row>
    <row r="4" spans="2:14" ht="25" customHeight="1" x14ac:dyDescent="0.2">
      <c r="B4" s="239" t="s">
        <v>183</v>
      </c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8"/>
      <c r="N4" s="18"/>
    </row>
    <row r="5" spans="2:14" ht="25" customHeight="1" x14ac:dyDescent="0.2">
      <c r="B5" s="289" t="s">
        <v>216</v>
      </c>
      <c r="C5" s="245" t="s">
        <v>181</v>
      </c>
      <c r="D5" s="245"/>
      <c r="E5" s="240" t="s">
        <v>26</v>
      </c>
      <c r="F5" s="248"/>
      <c r="G5" s="239" t="s">
        <v>68</v>
      </c>
      <c r="H5" s="240"/>
      <c r="I5" s="240"/>
      <c r="J5" s="240"/>
      <c r="K5" s="240"/>
      <c r="L5" s="248"/>
      <c r="M5" s="287" t="s">
        <v>70</v>
      </c>
      <c r="N5" s="18"/>
    </row>
    <row r="6" spans="2:14" ht="25" customHeight="1" x14ac:dyDescent="0.2">
      <c r="B6" s="289"/>
      <c r="C6" s="117" t="s">
        <v>90</v>
      </c>
      <c r="D6" s="117" t="s">
        <v>6</v>
      </c>
      <c r="E6" s="117" t="s">
        <v>87</v>
      </c>
      <c r="F6" s="117" t="s">
        <v>6</v>
      </c>
      <c r="G6" s="117" t="s">
        <v>88</v>
      </c>
      <c r="H6" s="117" t="s">
        <v>6</v>
      </c>
      <c r="I6" s="117" t="s">
        <v>89</v>
      </c>
      <c r="J6" s="117" t="s">
        <v>6</v>
      </c>
      <c r="K6" s="117" t="s">
        <v>91</v>
      </c>
      <c r="L6" s="117" t="s">
        <v>6</v>
      </c>
      <c r="M6" s="287"/>
      <c r="N6" s="18"/>
    </row>
    <row r="7" spans="2:14" s="18" customFormat="1" ht="20" customHeight="1" x14ac:dyDescent="0.2">
      <c r="B7" s="228" t="s">
        <v>175</v>
      </c>
      <c r="C7" s="199">
        <v>10</v>
      </c>
      <c r="D7" s="230">
        <v>7.2463768115942031</v>
      </c>
      <c r="E7" s="199">
        <v>0</v>
      </c>
      <c r="F7" s="230">
        <v>0</v>
      </c>
      <c r="G7" s="199">
        <v>0</v>
      </c>
      <c r="H7" s="230">
        <v>0</v>
      </c>
      <c r="I7" s="199">
        <v>0</v>
      </c>
      <c r="J7" s="230">
        <v>0</v>
      </c>
      <c r="K7" s="199">
        <v>0</v>
      </c>
      <c r="L7" s="230">
        <v>0</v>
      </c>
      <c r="M7" s="199">
        <v>10</v>
      </c>
    </row>
    <row r="8" spans="2:14" s="18" customFormat="1" ht="20" customHeight="1" x14ac:dyDescent="0.2">
      <c r="B8" s="196" t="s">
        <v>221</v>
      </c>
      <c r="C8" s="231">
        <v>7</v>
      </c>
      <c r="D8" s="216">
        <v>5.0724637681159424</v>
      </c>
      <c r="E8" s="231">
        <v>0</v>
      </c>
      <c r="F8" s="216">
        <v>0</v>
      </c>
      <c r="G8" s="231">
        <v>0</v>
      </c>
      <c r="H8" s="216">
        <v>0</v>
      </c>
      <c r="I8" s="231">
        <v>0</v>
      </c>
      <c r="J8" s="216">
        <v>0</v>
      </c>
      <c r="K8" s="231">
        <v>0</v>
      </c>
      <c r="L8" s="216">
        <v>0</v>
      </c>
      <c r="M8" s="200">
        <v>7</v>
      </c>
    </row>
    <row r="9" spans="2:14" s="18" customFormat="1" ht="20" customHeight="1" x14ac:dyDescent="0.2">
      <c r="B9" s="196" t="s">
        <v>218</v>
      </c>
      <c r="C9" s="231">
        <v>1</v>
      </c>
      <c r="D9" s="216">
        <v>0.72463768115942029</v>
      </c>
      <c r="E9" s="231">
        <v>0</v>
      </c>
      <c r="F9" s="216">
        <v>0</v>
      </c>
      <c r="G9" s="231">
        <v>0</v>
      </c>
      <c r="H9" s="216">
        <v>0</v>
      </c>
      <c r="I9" s="231">
        <v>0</v>
      </c>
      <c r="J9" s="216">
        <v>0</v>
      </c>
      <c r="K9" s="231">
        <v>0</v>
      </c>
      <c r="L9" s="216">
        <v>0</v>
      </c>
      <c r="M9" s="200">
        <v>1</v>
      </c>
    </row>
    <row r="10" spans="2:14" s="18" customFormat="1" ht="20" customHeight="1" x14ac:dyDescent="0.2">
      <c r="B10" s="229" t="s">
        <v>173</v>
      </c>
      <c r="C10" s="231">
        <v>2</v>
      </c>
      <c r="D10" s="216">
        <v>1.4492753623188406</v>
      </c>
      <c r="E10" s="231">
        <v>0</v>
      </c>
      <c r="F10" s="216">
        <v>0</v>
      </c>
      <c r="G10" s="231">
        <v>0</v>
      </c>
      <c r="H10" s="216">
        <v>0</v>
      </c>
      <c r="I10" s="231">
        <v>0</v>
      </c>
      <c r="J10" s="216">
        <v>0</v>
      </c>
      <c r="K10" s="231">
        <v>0</v>
      </c>
      <c r="L10" s="216">
        <v>0</v>
      </c>
      <c r="M10" s="200">
        <v>2</v>
      </c>
    </row>
    <row r="11" spans="2:14" s="18" customFormat="1" ht="20" customHeight="1" x14ac:dyDescent="0.2">
      <c r="B11" s="228" t="s">
        <v>274</v>
      </c>
      <c r="C11" s="199">
        <v>0</v>
      </c>
      <c r="D11" s="230">
        <v>0</v>
      </c>
      <c r="E11" s="199">
        <v>0</v>
      </c>
      <c r="F11" s="230">
        <v>0</v>
      </c>
      <c r="G11" s="199">
        <v>0</v>
      </c>
      <c r="H11" s="230">
        <v>0</v>
      </c>
      <c r="I11" s="199">
        <v>4</v>
      </c>
      <c r="J11" s="230">
        <v>12.5</v>
      </c>
      <c r="K11" s="199">
        <v>1</v>
      </c>
      <c r="L11" s="230">
        <v>12.5</v>
      </c>
      <c r="M11" s="199">
        <v>5</v>
      </c>
    </row>
    <row r="12" spans="2:14" s="18" customFormat="1" ht="20" customHeight="1" x14ac:dyDescent="0.2">
      <c r="B12" s="196" t="s">
        <v>221</v>
      </c>
      <c r="C12" s="231">
        <v>0</v>
      </c>
      <c r="D12" s="216">
        <v>0</v>
      </c>
      <c r="E12" s="231">
        <v>0</v>
      </c>
      <c r="F12" s="216">
        <v>0</v>
      </c>
      <c r="G12" s="231">
        <v>0</v>
      </c>
      <c r="H12" s="216">
        <v>0</v>
      </c>
      <c r="I12" s="231">
        <v>1</v>
      </c>
      <c r="J12" s="216">
        <v>3.125</v>
      </c>
      <c r="K12" s="231">
        <v>0</v>
      </c>
      <c r="L12" s="216">
        <v>0</v>
      </c>
      <c r="M12" s="200">
        <v>1</v>
      </c>
    </row>
    <row r="13" spans="2:14" s="18" customFormat="1" ht="20" customHeight="1" x14ac:dyDescent="0.2">
      <c r="B13" s="229" t="s">
        <v>173</v>
      </c>
      <c r="C13" s="231">
        <v>0</v>
      </c>
      <c r="D13" s="216">
        <v>0</v>
      </c>
      <c r="E13" s="231">
        <v>0</v>
      </c>
      <c r="F13" s="216">
        <v>0</v>
      </c>
      <c r="G13" s="231">
        <v>0</v>
      </c>
      <c r="H13" s="216">
        <v>0</v>
      </c>
      <c r="I13" s="231">
        <v>3</v>
      </c>
      <c r="J13" s="216">
        <v>9.375</v>
      </c>
      <c r="K13" s="231">
        <v>1</v>
      </c>
      <c r="L13" s="216">
        <v>12.5</v>
      </c>
      <c r="M13" s="200">
        <v>4</v>
      </c>
    </row>
    <row r="14" spans="2:14" s="18" customFormat="1" ht="20" customHeight="1" x14ac:dyDescent="0.2">
      <c r="B14" s="228" t="s">
        <v>171</v>
      </c>
      <c r="C14" s="199">
        <v>66</v>
      </c>
      <c r="D14" s="230">
        <v>47.826086956521742</v>
      </c>
      <c r="E14" s="199">
        <v>23</v>
      </c>
      <c r="F14" s="230">
        <v>31.944444444444443</v>
      </c>
      <c r="G14" s="199">
        <v>15</v>
      </c>
      <c r="H14" s="230">
        <v>21.428571428571427</v>
      </c>
      <c r="I14" s="199">
        <v>3</v>
      </c>
      <c r="J14" s="230">
        <v>9.375</v>
      </c>
      <c r="K14" s="199">
        <v>0</v>
      </c>
      <c r="L14" s="230">
        <v>0</v>
      </c>
      <c r="M14" s="199">
        <v>107</v>
      </c>
    </row>
    <row r="15" spans="2:14" s="18" customFormat="1" ht="20" customHeight="1" x14ac:dyDescent="0.2">
      <c r="B15" s="229" t="s">
        <v>172</v>
      </c>
      <c r="C15" s="231">
        <v>4</v>
      </c>
      <c r="D15" s="216">
        <v>2.8985507246376812</v>
      </c>
      <c r="E15" s="231">
        <v>4</v>
      </c>
      <c r="F15" s="216">
        <v>5.5555555555555554</v>
      </c>
      <c r="G15" s="231">
        <v>0</v>
      </c>
      <c r="H15" s="216">
        <v>0</v>
      </c>
      <c r="I15" s="231">
        <v>1</v>
      </c>
      <c r="J15" s="216">
        <v>3.125</v>
      </c>
      <c r="K15" s="231">
        <v>0</v>
      </c>
      <c r="L15" s="216">
        <v>0</v>
      </c>
      <c r="M15" s="200">
        <v>9</v>
      </c>
    </row>
    <row r="16" spans="2:14" s="18" customFormat="1" ht="20" customHeight="1" x14ac:dyDescent="0.2">
      <c r="B16" s="196" t="s">
        <v>221</v>
      </c>
      <c r="C16" s="231">
        <v>24</v>
      </c>
      <c r="D16" s="216">
        <v>17.391304347826086</v>
      </c>
      <c r="E16" s="231">
        <v>11</v>
      </c>
      <c r="F16" s="216">
        <v>15.277777777777779</v>
      </c>
      <c r="G16" s="231">
        <v>11</v>
      </c>
      <c r="H16" s="216">
        <v>15.714285714285714</v>
      </c>
      <c r="I16" s="231">
        <v>1</v>
      </c>
      <c r="J16" s="216">
        <v>3.125</v>
      </c>
      <c r="K16" s="231">
        <v>0</v>
      </c>
      <c r="L16" s="216">
        <v>0</v>
      </c>
      <c r="M16" s="200">
        <v>47</v>
      </c>
    </row>
    <row r="17" spans="2:15" s="18" customFormat="1" ht="20" customHeight="1" x14ac:dyDescent="0.2">
      <c r="B17" s="196" t="s">
        <v>218</v>
      </c>
      <c r="C17" s="231">
        <v>2</v>
      </c>
      <c r="D17" s="216">
        <v>1.4492753623188406</v>
      </c>
      <c r="E17" s="231">
        <v>0</v>
      </c>
      <c r="F17" s="216">
        <v>0</v>
      </c>
      <c r="G17" s="231">
        <v>0</v>
      </c>
      <c r="H17" s="216">
        <v>0</v>
      </c>
      <c r="I17" s="231">
        <v>0</v>
      </c>
      <c r="J17" s="216">
        <v>0</v>
      </c>
      <c r="K17" s="231">
        <v>0</v>
      </c>
      <c r="L17" s="216">
        <v>0</v>
      </c>
      <c r="M17" s="200">
        <v>2</v>
      </c>
    </row>
    <row r="18" spans="2:15" s="18" customFormat="1" ht="20" customHeight="1" x14ac:dyDescent="0.2">
      <c r="B18" s="229" t="s">
        <v>173</v>
      </c>
      <c r="C18" s="231">
        <v>36</v>
      </c>
      <c r="D18" s="216">
        <v>26.086956521739129</v>
      </c>
      <c r="E18" s="231">
        <v>8</v>
      </c>
      <c r="F18" s="216">
        <v>11.111111111111111</v>
      </c>
      <c r="G18" s="231">
        <v>4</v>
      </c>
      <c r="H18" s="216">
        <v>5.7142857142857144</v>
      </c>
      <c r="I18" s="231">
        <v>1</v>
      </c>
      <c r="J18" s="216">
        <v>3.125</v>
      </c>
      <c r="K18" s="231">
        <v>0</v>
      </c>
      <c r="L18" s="216">
        <v>0</v>
      </c>
      <c r="M18" s="200">
        <v>49</v>
      </c>
    </row>
    <row r="19" spans="2:15" s="18" customFormat="1" ht="20" customHeight="1" x14ac:dyDescent="0.2">
      <c r="B19" s="228" t="s">
        <v>174</v>
      </c>
      <c r="C19" s="199">
        <v>42</v>
      </c>
      <c r="D19" s="230">
        <v>30.434782608695656</v>
      </c>
      <c r="E19" s="199">
        <v>19</v>
      </c>
      <c r="F19" s="230">
        <v>26.388888888888889</v>
      </c>
      <c r="G19" s="199">
        <v>14</v>
      </c>
      <c r="H19" s="230">
        <v>20</v>
      </c>
      <c r="I19" s="199">
        <v>13</v>
      </c>
      <c r="J19" s="230">
        <v>40.625</v>
      </c>
      <c r="K19" s="199">
        <v>5</v>
      </c>
      <c r="L19" s="230">
        <v>62.5</v>
      </c>
      <c r="M19" s="199">
        <v>93</v>
      </c>
    </row>
    <row r="20" spans="2:15" s="18" customFormat="1" ht="20" customHeight="1" x14ac:dyDescent="0.2">
      <c r="B20" s="229" t="s">
        <v>172</v>
      </c>
      <c r="C20" s="231">
        <v>3</v>
      </c>
      <c r="D20" s="216">
        <v>2.1739130434782608</v>
      </c>
      <c r="E20" s="231">
        <v>0</v>
      </c>
      <c r="F20" s="216">
        <v>0</v>
      </c>
      <c r="G20" s="231">
        <v>1</v>
      </c>
      <c r="H20" s="216">
        <v>1.4285714285714286</v>
      </c>
      <c r="I20" s="231">
        <v>6</v>
      </c>
      <c r="J20" s="216">
        <v>18.75</v>
      </c>
      <c r="K20" s="231">
        <v>2</v>
      </c>
      <c r="L20" s="216">
        <v>25</v>
      </c>
      <c r="M20" s="200">
        <v>12</v>
      </c>
    </row>
    <row r="21" spans="2:15" s="18" customFormat="1" ht="20" customHeight="1" x14ac:dyDescent="0.2">
      <c r="B21" s="196" t="s">
        <v>221</v>
      </c>
      <c r="C21" s="231">
        <v>6</v>
      </c>
      <c r="D21" s="216">
        <v>4.3478260869565215</v>
      </c>
      <c r="E21" s="231">
        <v>4</v>
      </c>
      <c r="F21" s="216">
        <v>5.5555555555555554</v>
      </c>
      <c r="G21" s="231">
        <v>3</v>
      </c>
      <c r="H21" s="216">
        <v>4.2857142857142856</v>
      </c>
      <c r="I21" s="231">
        <v>1</v>
      </c>
      <c r="J21" s="216">
        <v>3.125</v>
      </c>
      <c r="K21" s="231">
        <v>2</v>
      </c>
      <c r="L21" s="216">
        <v>25</v>
      </c>
      <c r="M21" s="200">
        <v>16</v>
      </c>
    </row>
    <row r="22" spans="2:15" s="18" customFormat="1" ht="20" customHeight="1" x14ac:dyDescent="0.2">
      <c r="B22" s="196" t="s">
        <v>218</v>
      </c>
      <c r="C22" s="231">
        <v>9</v>
      </c>
      <c r="D22" s="216">
        <v>6.5217391304347823</v>
      </c>
      <c r="E22" s="231">
        <v>5</v>
      </c>
      <c r="F22" s="216">
        <v>6.9444444444444446</v>
      </c>
      <c r="G22" s="231">
        <v>1</v>
      </c>
      <c r="H22" s="216">
        <v>1.4285714285714286</v>
      </c>
      <c r="I22" s="231">
        <v>3</v>
      </c>
      <c r="J22" s="216">
        <v>9.375</v>
      </c>
      <c r="K22" s="231">
        <v>0</v>
      </c>
      <c r="L22" s="216">
        <v>0</v>
      </c>
      <c r="M22" s="200">
        <v>18</v>
      </c>
    </row>
    <row r="23" spans="2:15" s="18" customFormat="1" ht="20" customHeight="1" x14ac:dyDescent="0.2">
      <c r="B23" s="229" t="s">
        <v>173</v>
      </c>
      <c r="C23" s="231">
        <v>24</v>
      </c>
      <c r="D23" s="216">
        <v>17.391304347826086</v>
      </c>
      <c r="E23" s="231">
        <v>10</v>
      </c>
      <c r="F23" s="216">
        <v>13.888888888888889</v>
      </c>
      <c r="G23" s="231">
        <v>9</v>
      </c>
      <c r="H23" s="216">
        <v>12.857142857142856</v>
      </c>
      <c r="I23" s="231">
        <v>3</v>
      </c>
      <c r="J23" s="216">
        <v>9.375</v>
      </c>
      <c r="K23" s="231">
        <v>1</v>
      </c>
      <c r="L23" s="216">
        <v>12.5</v>
      </c>
      <c r="M23" s="200">
        <v>47</v>
      </c>
    </row>
    <row r="24" spans="2:15" s="18" customFormat="1" ht="20" customHeight="1" x14ac:dyDescent="0.2">
      <c r="B24" s="198" t="s">
        <v>220</v>
      </c>
      <c r="C24" s="199">
        <v>0</v>
      </c>
      <c r="D24" s="230">
        <v>0</v>
      </c>
      <c r="E24" s="199">
        <v>2</v>
      </c>
      <c r="F24" s="230">
        <v>2.7777777777777777</v>
      </c>
      <c r="G24" s="199">
        <v>8</v>
      </c>
      <c r="H24" s="230">
        <v>11.428571428571429</v>
      </c>
      <c r="I24" s="199">
        <v>4</v>
      </c>
      <c r="J24" s="230">
        <v>12.5</v>
      </c>
      <c r="K24" s="199">
        <v>0</v>
      </c>
      <c r="L24" s="230">
        <v>0</v>
      </c>
      <c r="M24" s="199">
        <v>14</v>
      </c>
    </row>
    <row r="25" spans="2:15" s="18" customFormat="1" ht="20" customHeight="1" x14ac:dyDescent="0.2">
      <c r="B25" s="229" t="s">
        <v>172</v>
      </c>
      <c r="C25" s="231">
        <v>0</v>
      </c>
      <c r="D25" s="216">
        <v>0</v>
      </c>
      <c r="E25" s="231">
        <v>0</v>
      </c>
      <c r="F25" s="216">
        <v>0</v>
      </c>
      <c r="G25" s="231">
        <v>1</v>
      </c>
      <c r="H25" s="216">
        <v>1.4285714285714286</v>
      </c>
      <c r="I25" s="231">
        <v>1</v>
      </c>
      <c r="J25" s="216">
        <v>3.125</v>
      </c>
      <c r="K25" s="231">
        <v>0</v>
      </c>
      <c r="L25" s="216">
        <v>0</v>
      </c>
      <c r="M25" s="200">
        <v>2</v>
      </c>
    </row>
    <row r="26" spans="2:15" s="18" customFormat="1" ht="20" customHeight="1" x14ac:dyDescent="0.2">
      <c r="B26" s="196" t="s">
        <v>221</v>
      </c>
      <c r="C26" s="231">
        <v>0</v>
      </c>
      <c r="D26" s="216">
        <v>0</v>
      </c>
      <c r="E26" s="231">
        <v>2</v>
      </c>
      <c r="F26" s="216">
        <v>2.7777777777777777</v>
      </c>
      <c r="G26" s="231">
        <v>3</v>
      </c>
      <c r="H26" s="216">
        <v>4.2857142857142856</v>
      </c>
      <c r="I26" s="231">
        <v>1</v>
      </c>
      <c r="J26" s="216">
        <v>3.125</v>
      </c>
      <c r="K26" s="231">
        <v>0</v>
      </c>
      <c r="L26" s="216">
        <v>0</v>
      </c>
      <c r="M26" s="200">
        <v>6</v>
      </c>
    </row>
    <row r="27" spans="2:15" s="18" customFormat="1" ht="20" customHeight="1" x14ac:dyDescent="0.2">
      <c r="B27" s="229" t="s">
        <v>173</v>
      </c>
      <c r="C27" s="231">
        <v>0</v>
      </c>
      <c r="D27" s="216">
        <v>0</v>
      </c>
      <c r="E27" s="231">
        <v>0</v>
      </c>
      <c r="F27" s="216">
        <v>0</v>
      </c>
      <c r="G27" s="231">
        <v>4</v>
      </c>
      <c r="H27" s="216">
        <v>5.7142857142857144</v>
      </c>
      <c r="I27" s="231">
        <v>2</v>
      </c>
      <c r="J27" s="216">
        <v>6.25</v>
      </c>
      <c r="K27" s="231">
        <v>0</v>
      </c>
      <c r="L27" s="216">
        <v>0</v>
      </c>
      <c r="M27" s="200">
        <v>6</v>
      </c>
    </row>
    <row r="28" spans="2:15" s="18" customFormat="1" ht="20" customHeight="1" x14ac:dyDescent="0.2">
      <c r="B28" s="198" t="s">
        <v>219</v>
      </c>
      <c r="C28" s="199">
        <v>11</v>
      </c>
      <c r="D28" s="230">
        <v>7.9710144927536204</v>
      </c>
      <c r="E28" s="199">
        <v>10</v>
      </c>
      <c r="F28" s="230">
        <v>13.888888888888889</v>
      </c>
      <c r="G28" s="199">
        <v>6</v>
      </c>
      <c r="H28" s="230">
        <v>8.5714285714285712</v>
      </c>
      <c r="I28" s="199">
        <v>6</v>
      </c>
      <c r="J28" s="230">
        <v>18.75</v>
      </c>
      <c r="K28" s="199">
        <v>2</v>
      </c>
      <c r="L28" s="230">
        <v>25</v>
      </c>
      <c r="M28" s="199">
        <v>34</v>
      </c>
    </row>
    <row r="29" spans="2:15" s="18" customFormat="1" ht="20" customHeight="1" x14ac:dyDescent="0.2">
      <c r="B29" s="229" t="s">
        <v>172</v>
      </c>
      <c r="C29" s="231">
        <v>3</v>
      </c>
      <c r="D29" s="216">
        <v>1.4492753623188406</v>
      </c>
      <c r="E29" s="231">
        <v>3</v>
      </c>
      <c r="F29" s="216">
        <v>4.1666666666666661</v>
      </c>
      <c r="G29" s="231">
        <v>3</v>
      </c>
      <c r="H29" s="216">
        <v>4.2857142857142856</v>
      </c>
      <c r="I29" s="231">
        <v>2</v>
      </c>
      <c r="J29" s="216">
        <v>6.25</v>
      </c>
      <c r="K29" s="231">
        <v>1</v>
      </c>
      <c r="L29" s="216">
        <v>12.5</v>
      </c>
      <c r="M29" s="200">
        <v>11</v>
      </c>
      <c r="O29" s="182"/>
    </row>
    <row r="30" spans="2:15" s="18" customFormat="1" ht="20" customHeight="1" x14ac:dyDescent="0.2">
      <c r="B30" s="196" t="s">
        <v>221</v>
      </c>
      <c r="C30" s="231">
        <v>7</v>
      </c>
      <c r="D30" s="216">
        <v>5.7971014492753596</v>
      </c>
      <c r="E30" s="231">
        <v>7</v>
      </c>
      <c r="F30" s="216">
        <v>9.7222222222222232</v>
      </c>
      <c r="G30" s="231">
        <v>2</v>
      </c>
      <c r="H30" s="216">
        <v>2.8571428571428572</v>
      </c>
      <c r="I30" s="231">
        <v>1</v>
      </c>
      <c r="J30" s="216">
        <v>3.125</v>
      </c>
      <c r="K30" s="231">
        <v>1</v>
      </c>
      <c r="L30" s="216">
        <v>12.5</v>
      </c>
      <c r="M30" s="200">
        <v>18</v>
      </c>
    </row>
    <row r="31" spans="2:15" s="18" customFormat="1" ht="20" customHeight="1" x14ac:dyDescent="0.2">
      <c r="B31" s="229" t="s">
        <v>173</v>
      </c>
      <c r="C31" s="231">
        <v>1</v>
      </c>
      <c r="D31" s="216">
        <v>0.72463768115942029</v>
      </c>
      <c r="E31" s="231">
        <v>0</v>
      </c>
      <c r="F31" s="216">
        <v>0</v>
      </c>
      <c r="G31" s="231">
        <v>1</v>
      </c>
      <c r="H31" s="216">
        <v>1.4285714285714286</v>
      </c>
      <c r="I31" s="231">
        <v>3</v>
      </c>
      <c r="J31" s="216">
        <v>9.375</v>
      </c>
      <c r="K31" s="231">
        <v>0</v>
      </c>
      <c r="L31" s="216">
        <v>0</v>
      </c>
      <c r="M31" s="200">
        <v>5</v>
      </c>
    </row>
    <row r="32" spans="2:15" s="18" customFormat="1" ht="20" customHeight="1" x14ac:dyDescent="0.2">
      <c r="B32" s="228" t="s">
        <v>177</v>
      </c>
      <c r="C32" s="199">
        <v>0</v>
      </c>
      <c r="D32" s="230">
        <v>0</v>
      </c>
      <c r="E32" s="199">
        <v>0</v>
      </c>
      <c r="F32" s="230">
        <v>0</v>
      </c>
      <c r="G32" s="199">
        <v>0</v>
      </c>
      <c r="H32" s="230">
        <v>0</v>
      </c>
      <c r="I32" s="199">
        <v>1</v>
      </c>
      <c r="J32" s="230">
        <v>3.125</v>
      </c>
      <c r="K32" s="199">
        <v>0</v>
      </c>
      <c r="L32" s="230">
        <v>0</v>
      </c>
      <c r="M32" s="199">
        <v>1</v>
      </c>
    </row>
    <row r="33" spans="2:13" s="18" customFormat="1" ht="20" customHeight="1" x14ac:dyDescent="0.2">
      <c r="B33" s="196" t="s">
        <v>221</v>
      </c>
      <c r="C33" s="231">
        <v>0</v>
      </c>
      <c r="D33" s="216">
        <v>0</v>
      </c>
      <c r="E33" s="231">
        <v>0</v>
      </c>
      <c r="F33" s="216">
        <v>0</v>
      </c>
      <c r="G33" s="231">
        <v>0</v>
      </c>
      <c r="H33" s="216">
        <v>0</v>
      </c>
      <c r="I33" s="231">
        <v>1</v>
      </c>
      <c r="J33" s="216">
        <v>3.125</v>
      </c>
      <c r="K33" s="231">
        <v>0</v>
      </c>
      <c r="L33" s="216">
        <v>0</v>
      </c>
      <c r="M33" s="200">
        <v>1</v>
      </c>
    </row>
    <row r="34" spans="2:13" s="18" customFormat="1" ht="20" customHeight="1" x14ac:dyDescent="0.2">
      <c r="B34" s="228" t="s">
        <v>178</v>
      </c>
      <c r="C34" s="199">
        <v>0</v>
      </c>
      <c r="D34" s="230">
        <v>0</v>
      </c>
      <c r="E34" s="199">
        <v>0</v>
      </c>
      <c r="F34" s="230">
        <v>0</v>
      </c>
      <c r="G34" s="199">
        <v>0</v>
      </c>
      <c r="H34" s="230">
        <v>0</v>
      </c>
      <c r="I34" s="199">
        <v>1</v>
      </c>
      <c r="J34" s="230">
        <v>3.125</v>
      </c>
      <c r="K34" s="199">
        <v>0</v>
      </c>
      <c r="L34" s="230">
        <v>0</v>
      </c>
      <c r="M34" s="199">
        <v>1</v>
      </c>
    </row>
    <row r="35" spans="2:13" s="18" customFormat="1" ht="20" customHeight="1" x14ac:dyDescent="0.2">
      <c r="B35" s="196" t="s">
        <v>221</v>
      </c>
      <c r="C35" s="231">
        <v>0</v>
      </c>
      <c r="D35" s="216">
        <v>0</v>
      </c>
      <c r="E35" s="231">
        <v>0</v>
      </c>
      <c r="F35" s="216">
        <v>0</v>
      </c>
      <c r="G35" s="231">
        <v>0</v>
      </c>
      <c r="H35" s="216">
        <v>0</v>
      </c>
      <c r="I35" s="231">
        <v>1</v>
      </c>
      <c r="J35" s="216">
        <v>3.125</v>
      </c>
      <c r="K35" s="231">
        <v>0</v>
      </c>
      <c r="L35" s="216">
        <v>0</v>
      </c>
      <c r="M35" s="200">
        <v>1</v>
      </c>
    </row>
    <row r="36" spans="2:13" s="18" customFormat="1" ht="20" customHeight="1" x14ac:dyDescent="0.2">
      <c r="B36" s="228" t="s">
        <v>180</v>
      </c>
      <c r="C36" s="199">
        <v>1</v>
      </c>
      <c r="D36" s="230">
        <v>0.72463768115942029</v>
      </c>
      <c r="E36" s="199">
        <v>9</v>
      </c>
      <c r="F36" s="230">
        <v>12.5</v>
      </c>
      <c r="G36" s="199">
        <v>27</v>
      </c>
      <c r="H36" s="230">
        <v>38.571428571428577</v>
      </c>
      <c r="I36" s="199">
        <v>0</v>
      </c>
      <c r="J36" s="230">
        <v>0</v>
      </c>
      <c r="K36" s="199">
        <v>0</v>
      </c>
      <c r="L36" s="230">
        <v>0</v>
      </c>
      <c r="M36" s="199">
        <v>37</v>
      </c>
    </row>
    <row r="37" spans="2:13" s="18" customFormat="1" ht="20" customHeight="1" x14ac:dyDescent="0.2">
      <c r="B37" s="229" t="s">
        <v>172</v>
      </c>
      <c r="C37" s="231">
        <v>0</v>
      </c>
      <c r="D37" s="216">
        <v>0</v>
      </c>
      <c r="E37" s="231">
        <v>0</v>
      </c>
      <c r="F37" s="216">
        <v>0</v>
      </c>
      <c r="G37" s="231">
        <v>1</v>
      </c>
      <c r="H37" s="216">
        <v>1.4285714285714286</v>
      </c>
      <c r="I37" s="231">
        <v>0</v>
      </c>
      <c r="J37" s="216">
        <v>0</v>
      </c>
      <c r="K37" s="231">
        <v>0</v>
      </c>
      <c r="L37" s="216">
        <v>0</v>
      </c>
      <c r="M37" s="200">
        <v>1</v>
      </c>
    </row>
    <row r="38" spans="2:13" s="18" customFormat="1" ht="20" customHeight="1" x14ac:dyDescent="0.2">
      <c r="B38" s="196" t="s">
        <v>221</v>
      </c>
      <c r="C38" s="231">
        <v>1</v>
      </c>
      <c r="D38" s="216">
        <v>0.72463768115942029</v>
      </c>
      <c r="E38" s="231">
        <v>8</v>
      </c>
      <c r="F38" s="216">
        <v>11.111111111111111</v>
      </c>
      <c r="G38" s="231">
        <v>18</v>
      </c>
      <c r="H38" s="216">
        <v>25.714285714285712</v>
      </c>
      <c r="I38" s="231">
        <v>0</v>
      </c>
      <c r="J38" s="216">
        <v>0</v>
      </c>
      <c r="K38" s="231">
        <v>0</v>
      </c>
      <c r="L38" s="216">
        <v>0</v>
      </c>
      <c r="M38" s="200">
        <v>27</v>
      </c>
    </row>
    <row r="39" spans="2:13" s="18" customFormat="1" ht="20" customHeight="1" x14ac:dyDescent="0.2">
      <c r="B39" s="229" t="s">
        <v>173</v>
      </c>
      <c r="C39" s="231">
        <v>0</v>
      </c>
      <c r="D39" s="216">
        <v>0</v>
      </c>
      <c r="E39" s="231">
        <v>1</v>
      </c>
      <c r="F39" s="216">
        <v>1.3888888888888888</v>
      </c>
      <c r="G39" s="231">
        <v>8</v>
      </c>
      <c r="H39" s="216">
        <v>11.428571428571429</v>
      </c>
      <c r="I39" s="231">
        <v>0</v>
      </c>
      <c r="J39" s="216">
        <v>0</v>
      </c>
      <c r="K39" s="231">
        <v>0</v>
      </c>
      <c r="L39" s="216">
        <v>0</v>
      </c>
      <c r="M39" s="200">
        <v>9</v>
      </c>
    </row>
    <row r="40" spans="2:13" s="18" customFormat="1" ht="20" customHeight="1" x14ac:dyDescent="0.2">
      <c r="B40" s="228" t="s">
        <v>176</v>
      </c>
      <c r="C40" s="199">
        <v>8</v>
      </c>
      <c r="D40" s="230">
        <v>5.7971014492753623</v>
      </c>
      <c r="E40" s="199">
        <v>9</v>
      </c>
      <c r="F40" s="230">
        <v>12.5</v>
      </c>
      <c r="G40" s="199">
        <v>0</v>
      </c>
      <c r="H40" s="230">
        <v>0</v>
      </c>
      <c r="I40" s="199">
        <v>0</v>
      </c>
      <c r="J40" s="230">
        <v>0</v>
      </c>
      <c r="K40" s="199">
        <v>0</v>
      </c>
      <c r="L40" s="230">
        <v>0</v>
      </c>
      <c r="M40" s="199">
        <v>17</v>
      </c>
    </row>
    <row r="41" spans="2:13" s="18" customFormat="1" ht="20" customHeight="1" x14ac:dyDescent="0.2">
      <c r="B41" s="229" t="s">
        <v>172</v>
      </c>
      <c r="C41" s="231">
        <v>1</v>
      </c>
      <c r="D41" s="216">
        <v>0.72463768115942029</v>
      </c>
      <c r="E41" s="231">
        <v>1</v>
      </c>
      <c r="F41" s="216">
        <v>1.3888888888888888</v>
      </c>
      <c r="G41" s="231">
        <v>0</v>
      </c>
      <c r="H41" s="216">
        <v>0</v>
      </c>
      <c r="I41" s="231">
        <v>0</v>
      </c>
      <c r="J41" s="216">
        <v>0</v>
      </c>
      <c r="K41" s="231">
        <v>0</v>
      </c>
      <c r="L41" s="216">
        <v>0</v>
      </c>
      <c r="M41" s="200">
        <v>2</v>
      </c>
    </row>
    <row r="42" spans="2:13" s="18" customFormat="1" ht="20" customHeight="1" x14ac:dyDescent="0.2">
      <c r="B42" s="196" t="s">
        <v>221</v>
      </c>
      <c r="C42" s="231">
        <v>2</v>
      </c>
      <c r="D42" s="216">
        <v>1.4492753623188406</v>
      </c>
      <c r="E42" s="231">
        <v>5</v>
      </c>
      <c r="F42" s="216">
        <v>6.9444444444444446</v>
      </c>
      <c r="G42" s="231">
        <v>0</v>
      </c>
      <c r="H42" s="216">
        <v>0</v>
      </c>
      <c r="I42" s="231">
        <v>0</v>
      </c>
      <c r="J42" s="216">
        <v>0</v>
      </c>
      <c r="K42" s="231">
        <v>0</v>
      </c>
      <c r="L42" s="216">
        <v>0</v>
      </c>
      <c r="M42" s="200">
        <v>7</v>
      </c>
    </row>
    <row r="43" spans="2:13" s="18" customFormat="1" ht="20" customHeight="1" x14ac:dyDescent="0.2">
      <c r="B43" s="196" t="s">
        <v>218</v>
      </c>
      <c r="C43" s="231">
        <v>1</v>
      </c>
      <c r="D43" s="216">
        <v>0.72463768115942029</v>
      </c>
      <c r="E43" s="231">
        <v>1</v>
      </c>
      <c r="F43" s="216">
        <v>1.3888888888888888</v>
      </c>
      <c r="G43" s="231">
        <v>0</v>
      </c>
      <c r="H43" s="216">
        <v>0</v>
      </c>
      <c r="I43" s="231">
        <v>0</v>
      </c>
      <c r="J43" s="216">
        <v>0</v>
      </c>
      <c r="K43" s="231">
        <v>0</v>
      </c>
      <c r="L43" s="216">
        <v>0</v>
      </c>
      <c r="M43" s="200">
        <v>2</v>
      </c>
    </row>
    <row r="44" spans="2:13" s="18" customFormat="1" ht="20" customHeight="1" x14ac:dyDescent="0.2">
      <c r="B44" s="229" t="s">
        <v>173</v>
      </c>
      <c r="C44" s="231">
        <v>4</v>
      </c>
      <c r="D44" s="216">
        <v>2.8985507246376812</v>
      </c>
      <c r="E44" s="231">
        <v>2</v>
      </c>
      <c r="F44" s="216">
        <v>2.7777777777777777</v>
      </c>
      <c r="G44" s="231">
        <v>0</v>
      </c>
      <c r="H44" s="216">
        <v>0</v>
      </c>
      <c r="I44" s="231">
        <v>0</v>
      </c>
      <c r="J44" s="216">
        <v>0</v>
      </c>
      <c r="K44" s="231">
        <v>0</v>
      </c>
      <c r="L44" s="216">
        <v>0</v>
      </c>
      <c r="M44" s="200">
        <v>6</v>
      </c>
    </row>
    <row r="45" spans="2:13" s="18" customFormat="1" ht="20" customHeight="1" x14ac:dyDescent="0.2">
      <c r="B45" s="165" t="s">
        <v>70</v>
      </c>
      <c r="C45" s="199">
        <v>138</v>
      </c>
      <c r="D45" s="230">
        <v>100</v>
      </c>
      <c r="E45" s="199">
        <v>72</v>
      </c>
      <c r="F45" s="230">
        <v>100</v>
      </c>
      <c r="G45" s="199">
        <v>70</v>
      </c>
      <c r="H45" s="230">
        <v>100</v>
      </c>
      <c r="I45" s="199">
        <v>32</v>
      </c>
      <c r="J45" s="230">
        <v>100</v>
      </c>
      <c r="K45" s="199">
        <v>8</v>
      </c>
      <c r="L45" s="230">
        <v>100</v>
      </c>
      <c r="M45" s="199">
        <v>320</v>
      </c>
    </row>
    <row r="46" spans="2:13" s="18" customFormat="1" ht="20" hidden="1" customHeight="1" x14ac:dyDescent="0.2">
      <c r="B46" s="156"/>
      <c r="C46" s="158"/>
      <c r="D46" s="77"/>
      <c r="E46" s="158"/>
      <c r="F46" s="77"/>
      <c r="G46" s="158"/>
      <c r="H46" s="77"/>
      <c r="I46" s="158"/>
      <c r="J46" s="77"/>
      <c r="K46" s="158"/>
      <c r="L46" s="77"/>
      <c r="M46" s="157"/>
    </row>
    <row r="47" spans="2:13" s="18" customFormat="1" ht="20" hidden="1" customHeight="1" x14ac:dyDescent="0.2">
      <c r="B47" s="156"/>
      <c r="C47" s="158"/>
      <c r="D47" s="77"/>
      <c r="E47" s="158"/>
      <c r="F47" s="77"/>
      <c r="G47" s="158"/>
      <c r="H47" s="77"/>
      <c r="I47" s="158"/>
      <c r="J47" s="77"/>
      <c r="K47" s="158"/>
      <c r="L47" s="77"/>
      <c r="M47" s="157"/>
    </row>
    <row r="48" spans="2:13" s="18" customFormat="1" ht="20" hidden="1" customHeight="1" x14ac:dyDescent="0.2">
      <c r="B48" s="156"/>
      <c r="C48" s="158"/>
      <c r="D48" s="77"/>
      <c r="E48" s="158"/>
      <c r="F48" s="77"/>
      <c r="G48" s="158"/>
      <c r="H48" s="77"/>
      <c r="I48" s="158"/>
      <c r="J48" s="77"/>
      <c r="K48" s="158"/>
      <c r="L48" s="77"/>
      <c r="M48" s="157"/>
    </row>
    <row r="49" spans="2:13" s="18" customFormat="1" ht="20" hidden="1" customHeight="1" x14ac:dyDescent="0.2">
      <c r="B49" s="156"/>
      <c r="C49" s="158"/>
      <c r="D49" s="77"/>
      <c r="E49" s="158"/>
      <c r="F49" s="77"/>
      <c r="G49" s="158"/>
      <c r="H49" s="77"/>
      <c r="I49" s="158"/>
      <c r="J49" s="77"/>
      <c r="K49" s="158"/>
      <c r="L49" s="77"/>
      <c r="M49" s="157"/>
    </row>
    <row r="50" spans="2:13" s="18" customFormat="1" ht="20" hidden="1" customHeight="1" x14ac:dyDescent="0.2">
      <c r="B50" s="159"/>
      <c r="C50" s="161"/>
      <c r="D50" s="139"/>
      <c r="E50" s="161"/>
      <c r="F50" s="139"/>
      <c r="G50" s="161"/>
      <c r="H50" s="139"/>
      <c r="I50" s="161"/>
      <c r="J50" s="139"/>
      <c r="K50" s="161"/>
      <c r="L50" s="139"/>
      <c r="M50" s="160"/>
    </row>
    <row r="51" spans="2:13" s="18" customFormat="1" ht="20" hidden="1" customHeight="1" x14ac:dyDescent="0.2">
      <c r="B51" s="156"/>
      <c r="C51" s="158"/>
      <c r="D51" s="77"/>
      <c r="E51" s="158"/>
      <c r="F51" s="77"/>
      <c r="G51" s="158"/>
      <c r="H51" s="77"/>
      <c r="I51" s="158"/>
      <c r="J51" s="77"/>
      <c r="K51" s="158"/>
      <c r="L51" s="77"/>
      <c r="M51" s="157"/>
    </row>
    <row r="52" spans="2:13" s="18" customFormat="1" ht="20" hidden="1" customHeight="1" x14ac:dyDescent="0.2">
      <c r="B52" s="156"/>
      <c r="C52" s="158"/>
      <c r="D52" s="77"/>
      <c r="E52" s="158"/>
      <c r="F52" s="77"/>
      <c r="G52" s="158"/>
      <c r="H52" s="77"/>
      <c r="I52" s="158"/>
      <c r="J52" s="77"/>
      <c r="K52" s="158"/>
      <c r="L52" s="77"/>
      <c r="M52" s="157"/>
    </row>
    <row r="53" spans="2:13" s="18" customFormat="1" ht="20" hidden="1" customHeight="1" x14ac:dyDescent="0.2">
      <c r="B53" s="156"/>
      <c r="C53" s="158"/>
      <c r="D53" s="77"/>
      <c r="E53" s="158"/>
      <c r="F53" s="77"/>
      <c r="G53" s="158"/>
      <c r="H53" s="77"/>
      <c r="I53" s="158"/>
      <c r="J53" s="77"/>
      <c r="K53" s="158"/>
      <c r="L53" s="77"/>
      <c r="M53" s="157"/>
    </row>
    <row r="54" spans="2:13" s="18" customFormat="1" ht="20" hidden="1" customHeight="1" x14ac:dyDescent="0.2">
      <c r="B54" s="156"/>
      <c r="C54" s="158"/>
      <c r="D54" s="77"/>
      <c r="E54" s="158"/>
      <c r="F54" s="77"/>
      <c r="G54" s="158"/>
      <c r="H54" s="77"/>
      <c r="I54" s="158"/>
      <c r="J54" s="77"/>
      <c r="K54" s="158"/>
      <c r="L54" s="77"/>
      <c r="M54" s="157"/>
    </row>
    <row r="55" spans="2:13" s="18" customFormat="1" ht="20" hidden="1" customHeight="1" x14ac:dyDescent="0.2">
      <c r="B55" s="156"/>
      <c r="C55" s="158"/>
      <c r="D55" s="77"/>
      <c r="E55" s="158"/>
      <c r="F55" s="77"/>
      <c r="G55" s="158"/>
      <c r="H55" s="77"/>
      <c r="I55" s="158"/>
      <c r="J55" s="77"/>
      <c r="K55" s="158"/>
      <c r="L55" s="77"/>
      <c r="M55" s="157"/>
    </row>
    <row r="56" spans="2:13" s="18" customFormat="1" ht="20" hidden="1" customHeight="1" x14ac:dyDescent="0.2">
      <c r="B56" s="156"/>
      <c r="C56" s="158"/>
      <c r="D56" s="77"/>
      <c r="E56" s="158"/>
      <c r="F56" s="77"/>
      <c r="G56" s="158"/>
      <c r="H56" s="77"/>
      <c r="I56" s="158"/>
      <c r="J56" s="77"/>
      <c r="K56" s="158"/>
      <c r="L56" s="77"/>
      <c r="M56" s="157"/>
    </row>
    <row r="57" spans="2:13" s="18" customFormat="1" ht="20" hidden="1" customHeight="1" x14ac:dyDescent="0.2">
      <c r="B57" s="156"/>
      <c r="C57" s="158"/>
      <c r="D57" s="77"/>
      <c r="E57" s="158"/>
      <c r="F57" s="77"/>
      <c r="G57" s="158"/>
      <c r="H57" s="77"/>
      <c r="I57" s="158"/>
      <c r="J57" s="77"/>
      <c r="K57" s="158"/>
      <c r="L57" s="77"/>
      <c r="M57" s="157"/>
    </row>
    <row r="58" spans="2:13" s="18" customFormat="1" ht="20" hidden="1" customHeight="1" x14ac:dyDescent="0.2">
      <c r="B58" s="159"/>
      <c r="C58" s="161"/>
      <c r="D58" s="139"/>
      <c r="E58" s="161"/>
      <c r="F58" s="139"/>
      <c r="G58" s="161"/>
      <c r="H58" s="139"/>
      <c r="I58" s="161"/>
      <c r="J58" s="139"/>
      <c r="K58" s="161"/>
      <c r="L58" s="139"/>
      <c r="M58" s="160"/>
    </row>
    <row r="59" spans="2:13" s="18" customFormat="1" ht="20" hidden="1" customHeight="1" x14ac:dyDescent="0.2">
      <c r="B59" s="156"/>
      <c r="C59" s="158"/>
      <c r="D59" s="77"/>
      <c r="E59" s="158"/>
      <c r="F59" s="77"/>
      <c r="G59" s="158"/>
      <c r="H59" s="77"/>
      <c r="I59" s="158"/>
      <c r="J59" s="77"/>
      <c r="K59" s="158"/>
      <c r="L59" s="77"/>
      <c r="M59" s="157"/>
    </row>
    <row r="60" spans="2:13" s="18" customFormat="1" ht="20" hidden="1" customHeight="1" x14ac:dyDescent="0.2">
      <c r="B60" s="156"/>
      <c r="C60" s="158"/>
      <c r="D60" s="77"/>
      <c r="E60" s="158"/>
      <c r="F60" s="77"/>
      <c r="G60" s="158"/>
      <c r="H60" s="77"/>
      <c r="I60" s="158"/>
      <c r="J60" s="77"/>
      <c r="K60" s="158"/>
      <c r="L60" s="77"/>
      <c r="M60" s="157"/>
    </row>
    <row r="61" spans="2:13" s="18" customFormat="1" ht="20" hidden="1" customHeight="1" x14ac:dyDescent="0.2">
      <c r="B61" s="156"/>
      <c r="C61" s="158"/>
      <c r="D61" s="77"/>
      <c r="E61" s="158"/>
      <c r="F61" s="77"/>
      <c r="G61" s="158"/>
      <c r="H61" s="77"/>
      <c r="I61" s="158"/>
      <c r="J61" s="77"/>
      <c r="K61" s="158"/>
      <c r="L61" s="77"/>
      <c r="M61" s="157"/>
    </row>
    <row r="62" spans="2:13" s="18" customFormat="1" ht="20" hidden="1" customHeight="1" x14ac:dyDescent="0.2">
      <c r="B62" s="156"/>
      <c r="C62" s="158"/>
      <c r="D62" s="77"/>
      <c r="E62" s="158"/>
      <c r="F62" s="77"/>
      <c r="G62" s="158"/>
      <c r="H62" s="77"/>
      <c r="I62" s="158"/>
      <c r="J62" s="77"/>
      <c r="K62" s="158"/>
      <c r="L62" s="77"/>
      <c r="M62" s="157"/>
    </row>
    <row r="63" spans="2:13" s="18" customFormat="1" ht="20" hidden="1" customHeight="1" x14ac:dyDescent="0.2">
      <c r="B63" s="156"/>
      <c r="C63" s="158"/>
      <c r="D63" s="77"/>
      <c r="E63" s="158"/>
      <c r="F63" s="77"/>
      <c r="G63" s="158"/>
      <c r="H63" s="77"/>
      <c r="I63" s="158"/>
      <c r="J63" s="77"/>
      <c r="K63" s="158"/>
      <c r="L63" s="77"/>
      <c r="M63" s="157"/>
    </row>
    <row r="64" spans="2:13" s="18" customFormat="1" ht="20" hidden="1" customHeight="1" x14ac:dyDescent="0.2">
      <c r="B64" s="156"/>
      <c r="C64" s="158"/>
      <c r="D64" s="77"/>
      <c r="E64" s="158"/>
      <c r="F64" s="77"/>
      <c r="G64" s="158"/>
      <c r="H64" s="77"/>
      <c r="I64" s="158"/>
      <c r="J64" s="77"/>
      <c r="K64" s="158"/>
      <c r="L64" s="77"/>
      <c r="M64" s="157"/>
    </row>
    <row r="65" spans="2:13" s="18" customFormat="1" ht="20" hidden="1" customHeight="1" x14ac:dyDescent="0.2">
      <c r="B65" s="156"/>
      <c r="C65" s="158"/>
      <c r="D65" s="77"/>
      <c r="E65" s="158"/>
      <c r="F65" s="77"/>
      <c r="G65" s="158"/>
      <c r="H65" s="77"/>
      <c r="I65" s="158"/>
      <c r="J65" s="77"/>
      <c r="K65" s="158"/>
      <c r="L65" s="77"/>
      <c r="M65" s="157"/>
    </row>
    <row r="66" spans="2:13" s="18" customFormat="1" ht="20" hidden="1" customHeight="1" x14ac:dyDescent="0.2">
      <c r="B66" s="156"/>
      <c r="C66" s="158"/>
      <c r="D66" s="77"/>
      <c r="E66" s="158"/>
      <c r="F66" s="77"/>
      <c r="G66" s="158"/>
      <c r="H66" s="77"/>
      <c r="I66" s="158"/>
      <c r="J66" s="77"/>
      <c r="K66" s="158"/>
      <c r="L66" s="77"/>
      <c r="M66" s="157"/>
    </row>
    <row r="67" spans="2:13" s="18" customFormat="1" ht="20" hidden="1" customHeight="1" x14ac:dyDescent="0.2">
      <c r="B67" s="156"/>
      <c r="C67" s="158"/>
      <c r="D67" s="77"/>
      <c r="E67" s="158"/>
      <c r="F67" s="77"/>
      <c r="G67" s="158"/>
      <c r="H67" s="77"/>
      <c r="I67" s="158"/>
      <c r="J67" s="77"/>
      <c r="K67" s="158"/>
      <c r="L67" s="77"/>
      <c r="M67" s="157"/>
    </row>
    <row r="68" spans="2:13" s="18" customFormat="1" ht="20" hidden="1" customHeight="1" x14ac:dyDescent="0.2">
      <c r="B68" s="156"/>
      <c r="C68" s="158"/>
      <c r="D68" s="77"/>
      <c r="E68" s="158"/>
      <c r="F68" s="77"/>
      <c r="G68" s="158"/>
      <c r="H68" s="77"/>
      <c r="I68" s="158"/>
      <c r="J68" s="77"/>
      <c r="K68" s="158"/>
      <c r="L68" s="77"/>
      <c r="M68" s="157"/>
    </row>
    <row r="69" spans="2:13" s="18" customFormat="1" ht="20" hidden="1" customHeight="1" x14ac:dyDescent="0.2">
      <c r="B69" s="156"/>
      <c r="C69" s="158"/>
      <c r="D69" s="77"/>
      <c r="E69" s="158"/>
      <c r="F69" s="77"/>
      <c r="G69" s="158"/>
      <c r="H69" s="77"/>
      <c r="I69" s="158"/>
      <c r="J69" s="77"/>
      <c r="K69" s="158"/>
      <c r="L69" s="77"/>
      <c r="M69" s="157"/>
    </row>
    <row r="70" spans="2:13" s="18" customFormat="1" ht="20" hidden="1" customHeight="1" x14ac:dyDescent="0.2">
      <c r="B70" s="156"/>
      <c r="C70" s="158"/>
      <c r="D70" s="77"/>
      <c r="E70" s="158"/>
      <c r="F70" s="77"/>
      <c r="G70" s="158"/>
      <c r="H70" s="77"/>
      <c r="I70" s="158"/>
      <c r="J70" s="77"/>
      <c r="K70" s="158"/>
      <c r="L70" s="77"/>
      <c r="M70" s="157"/>
    </row>
    <row r="71" spans="2:13" s="18" customFormat="1" ht="20" hidden="1" customHeight="1" x14ac:dyDescent="0.2">
      <c r="B71" s="159"/>
      <c r="C71" s="161"/>
      <c r="D71" s="139"/>
      <c r="E71" s="161"/>
      <c r="F71" s="139"/>
      <c r="G71" s="161"/>
      <c r="H71" s="139"/>
      <c r="I71" s="161"/>
      <c r="J71" s="139"/>
      <c r="K71" s="161"/>
      <c r="L71" s="139"/>
      <c r="M71" s="160"/>
    </row>
    <row r="72" spans="2:13" s="18" customFormat="1" ht="20" hidden="1" customHeight="1" x14ac:dyDescent="0.2">
      <c r="B72" s="156"/>
      <c r="C72" s="158"/>
      <c r="D72" s="77"/>
      <c r="E72" s="158"/>
      <c r="F72" s="77"/>
      <c r="G72" s="158"/>
      <c r="H72" s="77"/>
      <c r="I72" s="158"/>
      <c r="J72" s="77"/>
      <c r="K72" s="158"/>
      <c r="L72" s="77"/>
      <c r="M72" s="157"/>
    </row>
    <row r="73" spans="2:13" s="18" customFormat="1" ht="20" hidden="1" customHeight="1" x14ac:dyDescent="0.2">
      <c r="B73" s="156"/>
      <c r="C73" s="158"/>
      <c r="D73" s="77"/>
      <c r="E73" s="158"/>
      <c r="F73" s="77"/>
      <c r="G73" s="158"/>
      <c r="H73" s="77"/>
      <c r="I73" s="158"/>
      <c r="J73" s="77"/>
      <c r="K73" s="158"/>
      <c r="L73" s="77"/>
      <c r="M73" s="157"/>
    </row>
    <row r="74" spans="2:13" s="18" customFormat="1" ht="20" hidden="1" customHeight="1" x14ac:dyDescent="0.2">
      <c r="B74" s="156"/>
      <c r="C74" s="158"/>
      <c r="D74" s="77"/>
      <c r="E74" s="158"/>
      <c r="F74" s="77"/>
      <c r="G74" s="158"/>
      <c r="H74" s="77"/>
      <c r="I74" s="158"/>
      <c r="J74" s="77"/>
      <c r="K74" s="158"/>
      <c r="L74" s="77"/>
      <c r="M74" s="157"/>
    </row>
    <row r="75" spans="2:13" s="18" customFormat="1" ht="20" hidden="1" customHeight="1" x14ac:dyDescent="0.2">
      <c r="B75" s="156"/>
      <c r="C75" s="158"/>
      <c r="D75" s="77"/>
      <c r="E75" s="158"/>
      <c r="F75" s="77"/>
      <c r="G75" s="158"/>
      <c r="H75" s="77"/>
      <c r="I75" s="158"/>
      <c r="J75" s="77"/>
      <c r="K75" s="158"/>
      <c r="L75" s="77"/>
      <c r="M75" s="157"/>
    </row>
    <row r="76" spans="2:13" s="18" customFormat="1" ht="20" hidden="1" customHeight="1" x14ac:dyDescent="0.2">
      <c r="B76" s="156"/>
      <c r="C76" s="158"/>
      <c r="D76" s="77"/>
      <c r="E76" s="158"/>
      <c r="F76" s="77"/>
      <c r="G76" s="158"/>
      <c r="H76" s="77"/>
      <c r="I76" s="158"/>
      <c r="J76" s="77"/>
      <c r="K76" s="158"/>
      <c r="L76" s="77"/>
      <c r="M76" s="157"/>
    </row>
    <row r="77" spans="2:13" s="18" customFormat="1" ht="20" hidden="1" customHeight="1" x14ac:dyDescent="0.2">
      <c r="B77" s="156"/>
      <c r="C77" s="158"/>
      <c r="D77" s="77"/>
      <c r="E77" s="158"/>
      <c r="F77" s="77"/>
      <c r="G77" s="158"/>
      <c r="H77" s="77"/>
      <c r="I77" s="158"/>
      <c r="J77" s="77"/>
      <c r="K77" s="158"/>
      <c r="L77" s="77"/>
      <c r="M77" s="157"/>
    </row>
    <row r="78" spans="2:13" s="18" customFormat="1" ht="20" hidden="1" customHeight="1" x14ac:dyDescent="0.2">
      <c r="B78" s="156"/>
      <c r="C78" s="158"/>
      <c r="D78" s="77"/>
      <c r="E78" s="158"/>
      <c r="F78" s="77"/>
      <c r="G78" s="158"/>
      <c r="H78" s="77"/>
      <c r="I78" s="158"/>
      <c r="J78" s="77"/>
      <c r="K78" s="158"/>
      <c r="L78" s="77"/>
      <c r="M78" s="157"/>
    </row>
    <row r="79" spans="2:13" s="18" customFormat="1" ht="20" hidden="1" customHeight="1" x14ac:dyDescent="0.2">
      <c r="B79" s="156"/>
      <c r="C79" s="158"/>
      <c r="D79" s="77"/>
      <c r="E79" s="158"/>
      <c r="F79" s="77"/>
      <c r="G79" s="158"/>
      <c r="H79" s="77"/>
      <c r="I79" s="158"/>
      <c r="J79" s="77"/>
      <c r="K79" s="158"/>
      <c r="L79" s="77"/>
      <c r="M79" s="157"/>
    </row>
    <row r="80" spans="2:13" s="18" customFormat="1" ht="20" hidden="1" customHeight="1" x14ac:dyDescent="0.2">
      <c r="B80" s="156"/>
      <c r="C80" s="158"/>
      <c r="D80" s="77"/>
      <c r="E80" s="158"/>
      <c r="F80" s="77"/>
      <c r="G80" s="158"/>
      <c r="H80" s="77"/>
      <c r="I80" s="158"/>
      <c r="J80" s="77"/>
      <c r="K80" s="158"/>
      <c r="L80" s="77"/>
      <c r="M80" s="157"/>
    </row>
    <row r="81" spans="2:13" s="18" customFormat="1" ht="20" hidden="1" customHeight="1" x14ac:dyDescent="0.2">
      <c r="B81" s="156"/>
      <c r="C81" s="158"/>
      <c r="D81" s="77"/>
      <c r="E81" s="158"/>
      <c r="F81" s="77"/>
      <c r="G81" s="158"/>
      <c r="H81" s="77"/>
      <c r="I81" s="158"/>
      <c r="J81" s="77"/>
      <c r="K81" s="158"/>
      <c r="L81" s="77"/>
      <c r="M81" s="157"/>
    </row>
    <row r="82" spans="2:13" s="18" customFormat="1" ht="20" hidden="1" customHeight="1" x14ac:dyDescent="0.2">
      <c r="B82" s="159"/>
      <c r="C82" s="161"/>
      <c r="D82" s="139"/>
      <c r="E82" s="161"/>
      <c r="F82" s="139"/>
      <c r="G82" s="161"/>
      <c r="H82" s="139"/>
      <c r="I82" s="161"/>
      <c r="J82" s="139"/>
      <c r="K82" s="161"/>
      <c r="L82" s="139"/>
      <c r="M82" s="160"/>
    </row>
    <row r="83" spans="2:13" s="18" customFormat="1" ht="20" hidden="1" customHeight="1" x14ac:dyDescent="0.2">
      <c r="B83" s="156"/>
      <c r="C83" s="158"/>
      <c r="D83" s="77"/>
      <c r="E83" s="158"/>
      <c r="F83" s="77"/>
      <c r="G83" s="158"/>
      <c r="H83" s="77"/>
      <c r="I83" s="158"/>
      <c r="J83" s="77"/>
      <c r="K83" s="158"/>
      <c r="L83" s="77"/>
      <c r="M83" s="157"/>
    </row>
    <row r="84" spans="2:13" s="18" customFormat="1" ht="20" hidden="1" customHeight="1" x14ac:dyDescent="0.2">
      <c r="B84" s="156"/>
      <c r="C84" s="158"/>
      <c r="D84" s="77"/>
      <c r="E84" s="158"/>
      <c r="F84" s="77"/>
      <c r="G84" s="158"/>
      <c r="H84" s="77"/>
      <c r="I84" s="158"/>
      <c r="J84" s="77"/>
      <c r="K84" s="158"/>
      <c r="L84" s="77"/>
      <c r="M84" s="157"/>
    </row>
    <row r="85" spans="2:13" s="18" customFormat="1" ht="20" hidden="1" customHeight="1" x14ac:dyDescent="0.2">
      <c r="B85" s="156"/>
      <c r="C85" s="158"/>
      <c r="D85" s="77"/>
      <c r="E85" s="158"/>
      <c r="F85" s="77"/>
      <c r="G85" s="158"/>
      <c r="H85" s="77"/>
      <c r="I85" s="158"/>
      <c r="J85" s="77"/>
      <c r="K85" s="158"/>
      <c r="L85" s="77"/>
      <c r="M85" s="157"/>
    </row>
    <row r="86" spans="2:13" s="18" customFormat="1" ht="20" hidden="1" customHeight="1" x14ac:dyDescent="0.2">
      <c r="B86" s="156"/>
      <c r="C86" s="158"/>
      <c r="D86" s="77"/>
      <c r="E86" s="158"/>
      <c r="F86" s="77"/>
      <c r="G86" s="158"/>
      <c r="H86" s="77"/>
      <c r="I86" s="158"/>
      <c r="J86" s="77"/>
      <c r="K86" s="158"/>
      <c r="L86" s="77"/>
      <c r="M86" s="157"/>
    </row>
    <row r="87" spans="2:13" s="18" customFormat="1" ht="20" hidden="1" customHeight="1" x14ac:dyDescent="0.2">
      <c r="B87" s="156"/>
      <c r="C87" s="158"/>
      <c r="D87" s="77"/>
      <c r="E87" s="158"/>
      <c r="F87" s="77"/>
      <c r="G87" s="158"/>
      <c r="H87" s="77"/>
      <c r="I87" s="158"/>
      <c r="J87" s="77"/>
      <c r="K87" s="158"/>
      <c r="L87" s="77"/>
      <c r="M87" s="157"/>
    </row>
    <row r="88" spans="2:13" s="18" customFormat="1" ht="20" hidden="1" customHeight="1" x14ac:dyDescent="0.2">
      <c r="B88" s="156"/>
      <c r="C88" s="158"/>
      <c r="D88" s="77"/>
      <c r="E88" s="158"/>
      <c r="F88" s="77"/>
      <c r="G88" s="158"/>
      <c r="H88" s="77"/>
      <c r="I88" s="158"/>
      <c r="J88" s="77"/>
      <c r="K88" s="158"/>
      <c r="L88" s="77"/>
      <c r="M88" s="157"/>
    </row>
    <row r="89" spans="2:13" s="18" customFormat="1" ht="20" hidden="1" customHeight="1" x14ac:dyDescent="0.2">
      <c r="B89" s="156"/>
      <c r="C89" s="158"/>
      <c r="D89" s="77"/>
      <c r="E89" s="158"/>
      <c r="F89" s="77"/>
      <c r="G89" s="158"/>
      <c r="H89" s="77"/>
      <c r="I89" s="158"/>
      <c r="J89" s="77"/>
      <c r="K89" s="158"/>
      <c r="L89" s="77"/>
      <c r="M89" s="157"/>
    </row>
    <row r="90" spans="2:13" s="18" customFormat="1" ht="20" hidden="1" customHeight="1" x14ac:dyDescent="0.2">
      <c r="B90" s="156"/>
      <c r="C90" s="158"/>
      <c r="D90" s="77"/>
      <c r="E90" s="158"/>
      <c r="F90" s="77"/>
      <c r="G90" s="158"/>
      <c r="H90" s="77"/>
      <c r="I90" s="158"/>
      <c r="J90" s="77"/>
      <c r="K90" s="158"/>
      <c r="L90" s="77"/>
      <c r="M90" s="157"/>
    </row>
    <row r="91" spans="2:13" s="18" customFormat="1" ht="20" hidden="1" customHeight="1" x14ac:dyDescent="0.2">
      <c r="B91" s="159"/>
      <c r="C91" s="160"/>
      <c r="D91" s="139"/>
      <c r="E91" s="160"/>
      <c r="F91" s="139"/>
      <c r="G91" s="160"/>
      <c r="H91" s="139"/>
      <c r="I91" s="160"/>
      <c r="J91" s="139"/>
      <c r="K91" s="160"/>
      <c r="L91" s="139"/>
      <c r="M91" s="160"/>
    </row>
    <row r="92" spans="2:13" s="18" customFormat="1" ht="20" hidden="1" customHeight="1" x14ac:dyDescent="0.2">
      <c r="B92" s="156"/>
      <c r="C92" s="158"/>
      <c r="D92" s="77"/>
      <c r="E92" s="158"/>
      <c r="F92" s="77"/>
      <c r="G92" s="158"/>
      <c r="H92" s="77"/>
      <c r="I92" s="158"/>
      <c r="J92" s="77"/>
      <c r="K92" s="158"/>
      <c r="L92" s="77"/>
      <c r="M92" s="157"/>
    </row>
    <row r="93" spans="2:13" s="18" customFormat="1" ht="20" hidden="1" customHeight="1" x14ac:dyDescent="0.2">
      <c r="B93" s="156"/>
      <c r="C93" s="158"/>
      <c r="D93" s="77"/>
      <c r="E93" s="158"/>
      <c r="F93" s="77"/>
      <c r="G93" s="158"/>
      <c r="H93" s="77"/>
      <c r="I93" s="158"/>
      <c r="J93" s="77"/>
      <c r="K93" s="158"/>
      <c r="L93" s="77"/>
      <c r="M93" s="157"/>
    </row>
    <row r="94" spans="2:13" s="18" customFormat="1" ht="20" hidden="1" customHeight="1" x14ac:dyDescent="0.2">
      <c r="B94" s="156"/>
      <c r="C94" s="158"/>
      <c r="D94" s="77"/>
      <c r="E94" s="158"/>
      <c r="F94" s="77"/>
      <c r="G94" s="158"/>
      <c r="H94" s="77"/>
      <c r="I94" s="158"/>
      <c r="J94" s="77"/>
      <c r="K94" s="158"/>
      <c r="L94" s="77"/>
      <c r="M94" s="157"/>
    </row>
    <row r="95" spans="2:13" s="18" customFormat="1" ht="20" hidden="1" customHeight="1" x14ac:dyDescent="0.2">
      <c r="B95" s="156"/>
      <c r="C95" s="158"/>
      <c r="D95" s="77"/>
      <c r="E95" s="158"/>
      <c r="F95" s="77"/>
      <c r="G95" s="158"/>
      <c r="H95" s="77"/>
      <c r="I95" s="158"/>
      <c r="J95" s="77"/>
      <c r="K95" s="158"/>
      <c r="L95" s="77"/>
      <c r="M95" s="157"/>
    </row>
    <row r="96" spans="2:13" s="18" customFormat="1" ht="20" hidden="1" customHeight="1" x14ac:dyDescent="0.2">
      <c r="B96" s="159"/>
      <c r="C96" s="161"/>
      <c r="D96" s="139"/>
      <c r="E96" s="161"/>
      <c r="F96" s="139"/>
      <c r="G96" s="161"/>
      <c r="H96" s="139"/>
      <c r="I96" s="161"/>
      <c r="J96" s="139"/>
      <c r="K96" s="161"/>
      <c r="L96" s="139"/>
      <c r="M96" s="160"/>
    </row>
    <row r="97" spans="2:13" s="18" customFormat="1" ht="20" hidden="1" customHeight="1" x14ac:dyDescent="0.2">
      <c r="B97" s="156"/>
      <c r="C97" s="158"/>
      <c r="D97" s="77"/>
      <c r="E97" s="158"/>
      <c r="F97" s="77"/>
      <c r="G97" s="158"/>
      <c r="H97" s="77"/>
      <c r="I97" s="158"/>
      <c r="J97" s="77"/>
      <c r="K97" s="158"/>
      <c r="L97" s="77"/>
      <c r="M97" s="157"/>
    </row>
    <row r="98" spans="2:13" s="18" customFormat="1" ht="20" hidden="1" customHeight="1" x14ac:dyDescent="0.2">
      <c r="B98" s="156"/>
      <c r="C98" s="158"/>
      <c r="D98" s="77"/>
      <c r="E98" s="158"/>
      <c r="F98" s="77"/>
      <c r="G98" s="158"/>
      <c r="H98" s="77"/>
      <c r="I98" s="158"/>
      <c r="J98" s="77"/>
      <c r="K98" s="158"/>
      <c r="L98" s="77"/>
      <c r="M98" s="157"/>
    </row>
    <row r="99" spans="2:13" s="18" customFormat="1" ht="20" hidden="1" customHeight="1" x14ac:dyDescent="0.2">
      <c r="B99" s="156"/>
      <c r="C99" s="158"/>
      <c r="D99" s="77"/>
      <c r="E99" s="158"/>
      <c r="F99" s="77"/>
      <c r="G99" s="158"/>
      <c r="H99" s="77"/>
      <c r="I99" s="158"/>
      <c r="J99" s="77"/>
      <c r="K99" s="158"/>
      <c r="L99" s="77"/>
      <c r="M99" s="157"/>
    </row>
    <row r="100" spans="2:13" s="18" customFormat="1" ht="20" hidden="1" customHeight="1" x14ac:dyDescent="0.2">
      <c r="B100" s="159"/>
      <c r="C100" s="161"/>
      <c r="D100" s="139"/>
      <c r="E100" s="161"/>
      <c r="F100" s="139"/>
      <c r="G100" s="161"/>
      <c r="H100" s="139"/>
      <c r="I100" s="161"/>
      <c r="J100" s="139"/>
      <c r="K100" s="161"/>
      <c r="L100" s="139"/>
      <c r="M100" s="160"/>
    </row>
    <row r="101" spans="2:13" s="18" customFormat="1" ht="20" hidden="1" customHeight="1" x14ac:dyDescent="0.2">
      <c r="B101" s="156"/>
      <c r="C101" s="158"/>
      <c r="D101" s="77"/>
      <c r="E101" s="158"/>
      <c r="F101" s="77"/>
      <c r="G101" s="158"/>
      <c r="H101" s="77"/>
      <c r="I101" s="158"/>
      <c r="J101" s="77"/>
      <c r="K101" s="158"/>
      <c r="L101" s="77"/>
      <c r="M101" s="157"/>
    </row>
    <row r="102" spans="2:13" s="18" customFormat="1" ht="20" hidden="1" customHeight="1" x14ac:dyDescent="0.2">
      <c r="B102" s="159"/>
      <c r="C102" s="161"/>
      <c r="D102" s="139"/>
      <c r="E102" s="161"/>
      <c r="F102" s="139"/>
      <c r="G102" s="161"/>
      <c r="H102" s="139"/>
      <c r="I102" s="161"/>
      <c r="J102" s="139"/>
      <c r="K102" s="161"/>
      <c r="L102" s="139"/>
      <c r="M102" s="160"/>
    </row>
    <row r="103" spans="2:13" s="18" customFormat="1" ht="20" hidden="1" customHeight="1" x14ac:dyDescent="0.2">
      <c r="B103" s="156"/>
      <c r="C103" s="158"/>
      <c r="D103" s="77"/>
      <c r="E103" s="158"/>
      <c r="F103" s="77"/>
      <c r="G103" s="158"/>
      <c r="H103" s="77"/>
      <c r="I103" s="158"/>
      <c r="J103" s="77"/>
      <c r="K103" s="158"/>
      <c r="L103" s="77"/>
      <c r="M103" s="157"/>
    </row>
    <row r="104" spans="2:13" s="18" customFormat="1" ht="20" hidden="1" customHeight="1" x14ac:dyDescent="0.2">
      <c r="B104" s="159"/>
      <c r="C104" s="161"/>
      <c r="D104" s="139"/>
      <c r="E104" s="161"/>
      <c r="F104" s="139"/>
      <c r="G104" s="161"/>
      <c r="H104" s="139"/>
      <c r="I104" s="161"/>
      <c r="J104" s="139"/>
      <c r="K104" s="161"/>
      <c r="L104" s="139"/>
      <c r="M104" s="160"/>
    </row>
    <row r="105" spans="2:13" s="18" customFormat="1" ht="20" hidden="1" customHeight="1" x14ac:dyDescent="0.2">
      <c r="B105" s="156"/>
      <c r="C105" s="158"/>
      <c r="D105" s="77"/>
      <c r="E105" s="158"/>
      <c r="F105" s="77"/>
      <c r="G105" s="158"/>
      <c r="H105" s="77"/>
      <c r="I105" s="158"/>
      <c r="J105" s="77"/>
      <c r="K105" s="158"/>
      <c r="L105" s="77"/>
      <c r="M105" s="157"/>
    </row>
    <row r="106" spans="2:13" s="18" customFormat="1" ht="20" hidden="1" customHeight="1" x14ac:dyDescent="0.2">
      <c r="B106" s="162"/>
      <c r="C106" s="160"/>
      <c r="D106" s="163"/>
      <c r="E106" s="160"/>
      <c r="F106" s="163"/>
      <c r="G106" s="160"/>
      <c r="H106" s="163"/>
      <c r="I106" s="160"/>
      <c r="J106" s="163"/>
      <c r="K106" s="160"/>
      <c r="L106" s="163"/>
      <c r="M106" s="160"/>
    </row>
    <row r="107" spans="2:13" s="18" customFormat="1" ht="20" hidden="1" customHeight="1" x14ac:dyDescent="0.2">
      <c r="B107" s="134"/>
      <c r="C107" s="153"/>
      <c r="D107" s="135"/>
      <c r="E107" s="153"/>
      <c r="F107" s="135"/>
      <c r="G107" s="153"/>
      <c r="H107" s="135"/>
      <c r="I107" s="153"/>
      <c r="J107" s="135"/>
      <c r="K107" s="153"/>
      <c r="L107" s="135"/>
      <c r="M107" s="153"/>
    </row>
    <row r="108" spans="2:13" s="18" customFormat="1" ht="20" hidden="1" customHeight="1" x14ac:dyDescent="0.2">
      <c r="B108" s="134"/>
      <c r="C108" s="153"/>
      <c r="D108" s="135"/>
      <c r="E108" s="153"/>
      <c r="F108" s="135"/>
      <c r="G108" s="153"/>
      <c r="H108" s="135"/>
      <c r="I108" s="153"/>
      <c r="J108" s="135"/>
      <c r="K108" s="153"/>
      <c r="L108" s="135"/>
      <c r="M108" s="153"/>
    </row>
    <row r="109" spans="2:13" s="18" customFormat="1" ht="20" hidden="1" customHeight="1" x14ac:dyDescent="0.2">
      <c r="B109" s="134"/>
      <c r="C109" s="153"/>
      <c r="D109" s="135"/>
      <c r="E109" s="153"/>
      <c r="F109" s="135"/>
      <c r="G109" s="153"/>
      <c r="H109" s="135"/>
      <c r="I109" s="153"/>
      <c r="J109" s="135"/>
      <c r="K109" s="153"/>
      <c r="L109" s="135"/>
      <c r="M109" s="153"/>
    </row>
    <row r="110" spans="2:13" s="18" customFormat="1" ht="20" hidden="1" customHeight="1" x14ac:dyDescent="0.2">
      <c r="B110" s="134"/>
      <c r="C110" s="153"/>
      <c r="D110" s="135"/>
      <c r="E110" s="153"/>
      <c r="F110" s="135"/>
      <c r="G110" s="153"/>
      <c r="H110" s="135"/>
      <c r="I110" s="153"/>
      <c r="J110" s="135"/>
      <c r="K110" s="153"/>
      <c r="L110" s="135"/>
      <c r="M110" s="153"/>
    </row>
    <row r="111" spans="2:13" s="18" customFormat="1" ht="20" hidden="1" customHeight="1" x14ac:dyDescent="0.2">
      <c r="B111" s="134"/>
      <c r="C111" s="153"/>
      <c r="D111" s="135"/>
      <c r="E111" s="153"/>
      <c r="F111" s="135"/>
      <c r="G111" s="153"/>
      <c r="H111" s="135"/>
      <c r="I111" s="153"/>
      <c r="J111" s="135"/>
      <c r="K111" s="153"/>
      <c r="L111" s="135"/>
      <c r="M111" s="153"/>
    </row>
    <row r="112" spans="2:13" s="18" customFormat="1" ht="20" hidden="1" customHeight="1" x14ac:dyDescent="0.2">
      <c r="B112" s="134"/>
      <c r="C112" s="153"/>
      <c r="D112" s="135"/>
      <c r="E112" s="153"/>
      <c r="F112" s="135"/>
      <c r="G112" s="153"/>
      <c r="H112" s="135"/>
      <c r="I112" s="153"/>
      <c r="J112" s="135"/>
      <c r="K112" s="153"/>
      <c r="L112" s="135"/>
      <c r="M112" s="153"/>
    </row>
    <row r="113" spans="2:13" s="18" customFormat="1" ht="20" hidden="1" customHeight="1" x14ac:dyDescent="0.2">
      <c r="B113" s="134"/>
      <c r="C113" s="153"/>
      <c r="D113" s="135"/>
      <c r="E113" s="153"/>
      <c r="F113" s="135"/>
      <c r="G113" s="153"/>
      <c r="H113" s="135"/>
      <c r="I113" s="153"/>
      <c r="J113" s="135"/>
      <c r="K113" s="153"/>
      <c r="L113" s="135"/>
      <c r="M113" s="153"/>
    </row>
    <row r="114" spans="2:13" s="18" customFormat="1" ht="20" hidden="1" customHeight="1" x14ac:dyDescent="0.2">
      <c r="B114" s="134"/>
      <c r="C114" s="153"/>
      <c r="D114" s="135"/>
      <c r="E114" s="153"/>
      <c r="F114" s="135"/>
      <c r="G114" s="153"/>
      <c r="H114" s="135"/>
      <c r="I114" s="153"/>
      <c r="J114" s="135"/>
      <c r="K114" s="153"/>
      <c r="L114" s="135"/>
      <c r="M114" s="153"/>
    </row>
    <row r="115" spans="2:13" s="18" customFormat="1" ht="20" hidden="1" customHeight="1" x14ac:dyDescent="0.2">
      <c r="B115" s="134"/>
      <c r="C115" s="153"/>
      <c r="D115" s="135"/>
      <c r="E115" s="153"/>
      <c r="F115" s="135"/>
      <c r="G115" s="153"/>
      <c r="H115" s="135"/>
      <c r="I115" s="153"/>
      <c r="J115" s="135"/>
      <c r="K115" s="153"/>
      <c r="L115" s="135"/>
      <c r="M115" s="153"/>
    </row>
    <row r="116" spans="2:13" s="18" customFormat="1" ht="20" hidden="1" customHeight="1" x14ac:dyDescent="0.2">
      <c r="B116" s="134"/>
      <c r="C116" s="153"/>
      <c r="D116" s="135"/>
      <c r="E116" s="153"/>
      <c r="F116" s="135"/>
      <c r="G116" s="153"/>
      <c r="H116" s="135"/>
      <c r="I116" s="153"/>
      <c r="J116" s="135"/>
      <c r="K116" s="153"/>
      <c r="L116" s="135"/>
      <c r="M116" s="153"/>
    </row>
    <row r="117" spans="2:13" s="18" customFormat="1" ht="20" hidden="1" customHeight="1" x14ac:dyDescent="0.2">
      <c r="B117" s="134"/>
      <c r="C117" s="153"/>
      <c r="D117" s="135"/>
      <c r="E117" s="153"/>
      <c r="F117" s="135"/>
      <c r="G117" s="153"/>
      <c r="H117" s="135"/>
      <c r="I117" s="153"/>
      <c r="J117" s="135"/>
      <c r="K117" s="153"/>
      <c r="L117" s="135"/>
      <c r="M117" s="153"/>
    </row>
    <row r="118" spans="2:13" s="18" customFormat="1" ht="20" hidden="1" customHeight="1" x14ac:dyDescent="0.2">
      <c r="B118" s="134"/>
      <c r="C118" s="153"/>
      <c r="D118" s="135"/>
      <c r="E118" s="153"/>
      <c r="F118" s="135"/>
      <c r="G118" s="153"/>
      <c r="H118" s="135"/>
      <c r="I118" s="153"/>
      <c r="J118" s="135"/>
      <c r="K118" s="153"/>
      <c r="L118" s="135"/>
      <c r="M118" s="153"/>
    </row>
    <row r="119" spans="2:13" s="18" customFormat="1" ht="20" hidden="1" customHeight="1" x14ac:dyDescent="0.2">
      <c r="B119" s="134"/>
      <c r="C119" s="153"/>
      <c r="D119" s="135"/>
      <c r="E119" s="153"/>
      <c r="F119" s="135"/>
      <c r="G119" s="153"/>
      <c r="H119" s="135"/>
      <c r="I119" s="153"/>
      <c r="J119" s="135"/>
      <c r="K119" s="153"/>
      <c r="L119" s="135"/>
      <c r="M119" s="153"/>
    </row>
    <row r="120" spans="2:13" s="18" customFormat="1" ht="20" hidden="1" customHeight="1" x14ac:dyDescent="0.2">
      <c r="B120" s="134"/>
      <c r="C120" s="153"/>
      <c r="D120" s="135"/>
      <c r="E120" s="153"/>
      <c r="F120" s="135"/>
      <c r="G120" s="153"/>
      <c r="H120" s="135"/>
      <c r="I120" s="153"/>
      <c r="J120" s="135"/>
      <c r="K120" s="153"/>
      <c r="L120" s="135"/>
      <c r="M120" s="153"/>
    </row>
    <row r="121" spans="2:13" s="18" customFormat="1" ht="20" hidden="1" customHeight="1" x14ac:dyDescent="0.2">
      <c r="B121" s="134"/>
      <c r="C121" s="153"/>
      <c r="D121" s="135"/>
      <c r="E121" s="153"/>
      <c r="F121" s="135"/>
      <c r="G121" s="153"/>
      <c r="H121" s="135"/>
      <c r="I121" s="153"/>
      <c r="J121" s="135"/>
      <c r="K121" s="153"/>
      <c r="L121" s="135"/>
      <c r="M121" s="153"/>
    </row>
    <row r="122" spans="2:13" s="18" customFormat="1" ht="20" hidden="1" customHeight="1" x14ac:dyDescent="0.2">
      <c r="B122" s="134"/>
      <c r="C122" s="153"/>
      <c r="D122" s="135"/>
      <c r="E122" s="153"/>
      <c r="F122" s="135"/>
      <c r="G122" s="153"/>
      <c r="H122" s="135"/>
      <c r="I122" s="153"/>
      <c r="J122" s="135"/>
      <c r="K122" s="153"/>
      <c r="L122" s="135"/>
      <c r="M122" s="153"/>
    </row>
    <row r="123" spans="2:13" s="18" customFormat="1" ht="20" hidden="1" customHeight="1" x14ac:dyDescent="0.2">
      <c r="B123" s="134"/>
      <c r="C123" s="153"/>
      <c r="D123" s="135"/>
      <c r="E123" s="153"/>
      <c r="F123" s="135"/>
      <c r="G123" s="153"/>
      <c r="H123" s="135"/>
      <c r="I123" s="153"/>
      <c r="J123" s="135"/>
      <c r="K123" s="153"/>
      <c r="L123" s="135"/>
      <c r="M123" s="153"/>
    </row>
    <row r="124" spans="2:13" s="18" customFormat="1" ht="20" hidden="1" customHeight="1" x14ac:dyDescent="0.2">
      <c r="B124" s="134"/>
      <c r="C124" s="153"/>
      <c r="D124" s="135"/>
      <c r="E124" s="153"/>
      <c r="F124" s="135"/>
      <c r="G124" s="153"/>
      <c r="H124" s="135"/>
      <c r="I124" s="153"/>
      <c r="J124" s="135"/>
      <c r="K124" s="153"/>
      <c r="L124" s="135"/>
      <c r="M124" s="153"/>
    </row>
    <row r="125" spans="2:13" s="18" customFormat="1" ht="20" hidden="1" customHeight="1" x14ac:dyDescent="0.2">
      <c r="B125" s="134"/>
      <c r="C125" s="153"/>
      <c r="D125" s="135"/>
      <c r="E125" s="153"/>
      <c r="F125" s="135"/>
      <c r="G125" s="153"/>
      <c r="H125" s="135"/>
      <c r="I125" s="153"/>
      <c r="J125" s="135"/>
      <c r="K125" s="153"/>
      <c r="L125" s="135"/>
      <c r="M125" s="153"/>
    </row>
    <row r="126" spans="2:13" s="18" customFormat="1" ht="20" hidden="1" customHeight="1" x14ac:dyDescent="0.2">
      <c r="B126" s="134"/>
      <c r="C126" s="153"/>
      <c r="D126" s="135"/>
      <c r="E126" s="153"/>
      <c r="F126" s="135"/>
      <c r="G126" s="153"/>
      <c r="H126" s="135"/>
      <c r="I126" s="153"/>
      <c r="J126" s="135"/>
      <c r="K126" s="153"/>
      <c r="L126" s="135"/>
      <c r="M126" s="153"/>
    </row>
    <row r="127" spans="2:13" s="18" customFormat="1" ht="20" hidden="1" customHeight="1" x14ac:dyDescent="0.2">
      <c r="B127" s="134"/>
      <c r="C127" s="153"/>
      <c r="D127" s="135"/>
      <c r="E127" s="153"/>
      <c r="F127" s="135"/>
      <c r="G127" s="153"/>
      <c r="H127" s="135"/>
      <c r="I127" s="153"/>
      <c r="J127" s="135"/>
      <c r="K127" s="153"/>
      <c r="L127" s="135"/>
      <c r="M127" s="153"/>
    </row>
    <row r="128" spans="2:13" s="18" customFormat="1" ht="20" hidden="1" customHeight="1" x14ac:dyDescent="0.2">
      <c r="B128" s="134"/>
      <c r="C128" s="153"/>
      <c r="D128" s="135"/>
      <c r="E128" s="153"/>
      <c r="F128" s="135"/>
      <c r="G128" s="153"/>
      <c r="H128" s="135"/>
      <c r="I128" s="153"/>
      <c r="J128" s="135"/>
      <c r="K128" s="153"/>
      <c r="L128" s="135"/>
      <c r="M128" s="153"/>
    </row>
    <row r="129" spans="2:13" s="18" customFormat="1" ht="20" hidden="1" customHeight="1" x14ac:dyDescent="0.2">
      <c r="B129" s="134"/>
      <c r="C129" s="153"/>
      <c r="D129" s="135"/>
      <c r="E129" s="153"/>
      <c r="F129" s="135"/>
      <c r="G129" s="153"/>
      <c r="H129" s="135"/>
      <c r="I129" s="153"/>
      <c r="J129" s="135"/>
      <c r="K129" s="153"/>
      <c r="L129" s="135"/>
      <c r="M129" s="153"/>
    </row>
    <row r="130" spans="2:13" s="18" customFormat="1" ht="20" hidden="1" customHeight="1" x14ac:dyDescent="0.2">
      <c r="B130" s="134"/>
      <c r="C130" s="153"/>
      <c r="D130" s="135"/>
      <c r="E130" s="153"/>
      <c r="F130" s="135"/>
      <c r="G130" s="153"/>
      <c r="H130" s="135"/>
      <c r="I130" s="153"/>
      <c r="J130" s="135"/>
      <c r="K130" s="153"/>
      <c r="L130" s="135"/>
      <c r="M130" s="153"/>
    </row>
    <row r="131" spans="2:13" s="18" customFormat="1" ht="20" hidden="1" customHeight="1" x14ac:dyDescent="0.2">
      <c r="B131" s="134"/>
      <c r="C131" s="153"/>
      <c r="D131" s="135"/>
      <c r="E131" s="153"/>
      <c r="F131" s="135"/>
      <c r="G131" s="153"/>
      <c r="H131" s="135"/>
      <c r="I131" s="153"/>
      <c r="J131" s="135"/>
      <c r="K131" s="153"/>
      <c r="L131" s="135"/>
      <c r="M131" s="153"/>
    </row>
    <row r="132" spans="2:13" s="18" customFormat="1" ht="20" hidden="1" customHeight="1" x14ac:dyDescent="0.2">
      <c r="B132" s="134"/>
      <c r="C132" s="153"/>
      <c r="D132" s="135"/>
      <c r="E132" s="153"/>
      <c r="F132" s="135"/>
      <c r="G132" s="153"/>
      <c r="H132" s="135"/>
      <c r="I132" s="153"/>
      <c r="J132" s="135"/>
      <c r="K132" s="153"/>
      <c r="L132" s="135"/>
      <c r="M132" s="153"/>
    </row>
    <row r="133" spans="2:13" s="18" customFormat="1" ht="20" hidden="1" customHeight="1" x14ac:dyDescent="0.2">
      <c r="B133" s="134"/>
      <c r="C133" s="153"/>
      <c r="D133" s="135"/>
      <c r="E133" s="153"/>
      <c r="F133" s="135"/>
      <c r="G133" s="153"/>
      <c r="H133" s="135"/>
      <c r="I133" s="153"/>
      <c r="J133" s="135"/>
      <c r="K133" s="153"/>
      <c r="L133" s="135"/>
      <c r="M133" s="153"/>
    </row>
    <row r="134" spans="2:13" s="18" customFormat="1" ht="20" hidden="1" customHeight="1" x14ac:dyDescent="0.2">
      <c r="B134" s="134"/>
      <c r="C134" s="153"/>
      <c r="D134" s="135"/>
      <c r="E134" s="153"/>
      <c r="F134" s="135"/>
      <c r="G134" s="153"/>
      <c r="H134" s="135"/>
      <c r="I134" s="153"/>
      <c r="J134" s="135"/>
      <c r="K134" s="153"/>
      <c r="L134" s="135"/>
      <c r="M134" s="153"/>
    </row>
    <row r="135" spans="2:13" s="18" customFormat="1" ht="20" hidden="1" customHeight="1" x14ac:dyDescent="0.2">
      <c r="B135" s="134"/>
      <c r="C135" s="153"/>
      <c r="D135" s="135"/>
      <c r="E135" s="153"/>
      <c r="F135" s="135"/>
      <c r="G135" s="153"/>
      <c r="H135" s="135"/>
      <c r="I135" s="153"/>
      <c r="J135" s="135"/>
      <c r="K135" s="153"/>
      <c r="L135" s="135"/>
      <c r="M135" s="153"/>
    </row>
    <row r="136" spans="2:13" s="18" customFormat="1" ht="20" hidden="1" customHeight="1" x14ac:dyDescent="0.2">
      <c r="B136" s="134"/>
      <c r="C136" s="153"/>
      <c r="D136" s="135"/>
      <c r="E136" s="153"/>
      <c r="F136" s="135"/>
      <c r="G136" s="153"/>
      <c r="H136" s="135"/>
      <c r="I136" s="153"/>
      <c r="J136" s="135"/>
      <c r="K136" s="153"/>
      <c r="L136" s="135"/>
      <c r="M136" s="153"/>
    </row>
    <row r="137" spans="2:13" s="18" customFormat="1" ht="20" hidden="1" customHeight="1" x14ac:dyDescent="0.2">
      <c r="B137" s="151"/>
      <c r="C137" s="151"/>
      <c r="D137" s="150"/>
      <c r="E137" s="151"/>
      <c r="F137" s="150"/>
      <c r="G137" s="151"/>
      <c r="H137" s="150"/>
      <c r="I137" s="151"/>
      <c r="J137" s="150"/>
      <c r="K137" s="151"/>
      <c r="L137" s="150"/>
      <c r="M137" s="151"/>
    </row>
    <row r="138" spans="2:13" s="18" customFormat="1" ht="20" hidden="1" customHeight="1" x14ac:dyDescent="0.2">
      <c r="B138" s="134"/>
      <c r="C138" s="153"/>
      <c r="D138" s="135"/>
      <c r="E138" s="153"/>
      <c r="F138" s="135"/>
      <c r="G138" s="153"/>
      <c r="H138" s="135"/>
      <c r="I138" s="153"/>
      <c r="J138" s="135"/>
      <c r="K138" s="153"/>
      <c r="L138" s="135"/>
      <c r="M138" s="153"/>
    </row>
    <row r="139" spans="2:13" s="18" customFormat="1" ht="20" hidden="1" customHeight="1" x14ac:dyDescent="0.2">
      <c r="B139" s="149"/>
      <c r="C139" s="151"/>
      <c r="D139" s="150"/>
      <c r="E139" s="151"/>
      <c r="F139" s="150"/>
      <c r="G139" s="151"/>
      <c r="H139" s="150"/>
      <c r="I139" s="151"/>
      <c r="J139" s="150"/>
      <c r="K139" s="151"/>
      <c r="L139" s="150"/>
      <c r="M139" s="151"/>
    </row>
    <row r="140" spans="2:13" s="18" customFormat="1" ht="20" hidden="1" customHeight="1" x14ac:dyDescent="0.2">
      <c r="B140" s="134"/>
      <c r="C140" s="153"/>
      <c r="D140" s="135"/>
      <c r="E140" s="153"/>
      <c r="F140" s="135"/>
      <c r="G140" s="153"/>
      <c r="H140" s="135"/>
      <c r="I140" s="153"/>
      <c r="J140" s="135"/>
      <c r="K140" s="153"/>
      <c r="L140" s="135"/>
      <c r="M140" s="153"/>
    </row>
    <row r="141" spans="2:13" s="18" customFormat="1" ht="20" hidden="1" customHeight="1" x14ac:dyDescent="0.2">
      <c r="B141" s="134"/>
      <c r="C141" s="153"/>
      <c r="D141" s="135"/>
      <c r="E141" s="153"/>
      <c r="F141" s="135"/>
      <c r="G141" s="153"/>
      <c r="H141" s="135"/>
      <c r="I141" s="153"/>
      <c r="J141" s="135"/>
      <c r="K141" s="153"/>
      <c r="L141" s="135"/>
      <c r="M141" s="153"/>
    </row>
    <row r="142" spans="2:13" s="18" customFormat="1" ht="20" hidden="1" customHeight="1" x14ac:dyDescent="0.2">
      <c r="B142" s="134"/>
      <c r="C142" s="153"/>
      <c r="D142" s="135"/>
      <c r="E142" s="153"/>
      <c r="F142" s="135"/>
      <c r="G142" s="153"/>
      <c r="H142" s="135"/>
      <c r="I142" s="153"/>
      <c r="J142" s="135"/>
      <c r="K142" s="153"/>
      <c r="L142" s="135"/>
      <c r="M142" s="153"/>
    </row>
    <row r="143" spans="2:13" ht="15" hidden="1" customHeight="1" x14ac:dyDescent="0.2">
      <c r="B143" s="149"/>
      <c r="C143" s="151"/>
      <c r="D143" s="150"/>
      <c r="E143" s="151"/>
      <c r="F143" s="150"/>
      <c r="G143" s="151"/>
      <c r="H143" s="150"/>
      <c r="I143" s="151"/>
      <c r="J143" s="150"/>
      <c r="K143" s="151"/>
      <c r="L143" s="150"/>
      <c r="M143" s="151"/>
    </row>
    <row r="144" spans="2:13" ht="15" hidden="1" customHeight="1" x14ac:dyDescent="0.2">
      <c r="B144" s="134"/>
      <c r="C144" s="153"/>
      <c r="D144" s="135"/>
      <c r="E144" s="153"/>
      <c r="F144" s="135"/>
      <c r="G144" s="153"/>
      <c r="H144" s="135"/>
      <c r="I144" s="153"/>
      <c r="J144" s="135"/>
      <c r="K144" s="153"/>
      <c r="L144" s="135"/>
      <c r="M144" s="153"/>
    </row>
    <row r="145" spans="2:13" ht="15" hidden="1" customHeight="1" x14ac:dyDescent="0.2">
      <c r="B145" s="134"/>
      <c r="C145" s="153"/>
      <c r="D145" s="135"/>
      <c r="E145" s="153"/>
      <c r="F145" s="135"/>
      <c r="G145" s="153"/>
      <c r="H145" s="135"/>
      <c r="I145" s="153"/>
      <c r="J145" s="135"/>
      <c r="K145" s="153"/>
      <c r="L145" s="135"/>
      <c r="M145" s="153"/>
    </row>
    <row r="146" spans="2:13" ht="15" hidden="1" customHeight="1" x14ac:dyDescent="0.2">
      <c r="B146" s="134"/>
      <c r="C146" s="153"/>
      <c r="D146" s="135"/>
      <c r="E146" s="153"/>
      <c r="F146" s="135"/>
      <c r="G146" s="153"/>
      <c r="H146" s="135"/>
      <c r="I146" s="153"/>
      <c r="J146" s="135"/>
      <c r="K146" s="153"/>
      <c r="L146" s="135"/>
      <c r="M146" s="153"/>
    </row>
    <row r="147" spans="2:13" ht="15" hidden="1" customHeight="1" x14ac:dyDescent="0.2">
      <c r="B147" s="134"/>
      <c r="C147" s="153"/>
      <c r="D147" s="135"/>
      <c r="E147" s="153"/>
      <c r="F147" s="135"/>
      <c r="G147" s="153"/>
      <c r="H147" s="135"/>
      <c r="I147" s="153"/>
      <c r="J147" s="135"/>
      <c r="K147" s="153"/>
      <c r="L147" s="135"/>
      <c r="M147" s="153"/>
    </row>
    <row r="148" spans="2:13" ht="15" hidden="1" customHeight="1" x14ac:dyDescent="0.2">
      <c r="B148" s="154"/>
      <c r="C148" s="152"/>
      <c r="D148" s="155"/>
      <c r="E148" s="152"/>
      <c r="F148" s="155"/>
      <c r="G148" s="152"/>
      <c r="H148" s="155"/>
      <c r="I148" s="152"/>
      <c r="J148" s="155"/>
      <c r="K148" s="152"/>
      <c r="L148" s="155"/>
      <c r="M148" s="140"/>
    </row>
    <row r="149" spans="2:13" ht="25" customHeight="1" x14ac:dyDescent="0.2">
      <c r="B149" s="288" t="s">
        <v>37</v>
      </c>
      <c r="C149" s="288"/>
      <c r="D149" s="288"/>
      <c r="E149" s="288"/>
      <c r="F149" s="288"/>
      <c r="G149" s="288"/>
      <c r="H149" s="288"/>
    </row>
    <row r="150" spans="2:13" ht="15" hidden="1" customHeight="1" x14ac:dyDescent="0.2"/>
    <row r="151" spans="2:13" ht="15" hidden="1" customHeight="1" x14ac:dyDescent="0.2"/>
    <row r="152" spans="2:13" ht="15" hidden="1" customHeight="1" x14ac:dyDescent="0.2"/>
    <row r="153" spans="2:13" ht="15" hidden="1" customHeight="1" x14ac:dyDescent="0.2"/>
    <row r="154" spans="2:13" ht="15" hidden="1" customHeight="1" x14ac:dyDescent="0.2"/>
    <row r="155" spans="2:13" ht="15" hidden="1" customHeight="1" x14ac:dyDescent="0.2"/>
    <row r="156" spans="2:13" ht="15" hidden="1" customHeight="1" x14ac:dyDescent="0.2"/>
    <row r="157" spans="2:13" ht="15" hidden="1" customHeight="1" x14ac:dyDescent="0.2"/>
    <row r="158" spans="2:13" ht="15" hidden="1" customHeight="1" x14ac:dyDescent="0.2"/>
    <row r="159" spans="2:13" ht="15" hidden="1" customHeight="1" x14ac:dyDescent="0.2"/>
    <row r="160" spans="2:13" ht="15" hidden="1" customHeight="1" x14ac:dyDescent="0.2"/>
    <row r="161" ht="15" hidden="1" customHeight="1" x14ac:dyDescent="0.2"/>
    <row r="162" ht="15" hidden="1" customHeight="1" x14ac:dyDescent="0.2"/>
    <row r="163" ht="15" hidden="1" customHeight="1" x14ac:dyDescent="0.2"/>
    <row r="164" ht="15" hidden="1" customHeight="1" x14ac:dyDescent="0.2"/>
    <row r="165" ht="15" hidden="1" customHeight="1" x14ac:dyDescent="0.2"/>
    <row r="166" ht="15" hidden="1" customHeight="1" x14ac:dyDescent="0.2"/>
    <row r="167" ht="15" hidden="1" customHeight="1" x14ac:dyDescent="0.2"/>
    <row r="168" ht="15" hidden="1" customHeight="1" x14ac:dyDescent="0.2"/>
    <row r="169" ht="15" hidden="1" customHeight="1" x14ac:dyDescent="0.2"/>
    <row r="170" ht="15" hidden="1" customHeight="1" x14ac:dyDescent="0.2"/>
    <row r="171" ht="15" hidden="1" customHeight="1" x14ac:dyDescent="0.2"/>
    <row r="172" ht="15" hidden="1" customHeight="1" x14ac:dyDescent="0.2"/>
    <row r="173" ht="15" hidden="1" customHeight="1" x14ac:dyDescent="0.2"/>
    <row r="174" ht="15" hidden="1" customHeight="1" x14ac:dyDescent="0.2"/>
    <row r="175" ht="15" hidden="1" customHeight="1" x14ac:dyDescent="0.2"/>
    <row r="176" ht="15" hidden="1" customHeight="1" x14ac:dyDescent="0.2"/>
    <row r="177" ht="15" hidden="1" customHeight="1" x14ac:dyDescent="0.2"/>
    <row r="178" ht="15" hidden="1" customHeight="1" x14ac:dyDescent="0.2"/>
    <row r="179" ht="15" hidden="1" customHeight="1" x14ac:dyDescent="0.2"/>
    <row r="180" ht="15" hidden="1" customHeight="1" x14ac:dyDescent="0.2"/>
    <row r="181" ht="15" hidden="1" customHeight="1" x14ac:dyDescent="0.2"/>
    <row r="182" ht="15" hidden="1" customHeight="1" x14ac:dyDescent="0.2"/>
    <row r="183" ht="15" hidden="1" customHeight="1" x14ac:dyDescent="0.2"/>
    <row r="184" ht="15" hidden="1" customHeight="1" x14ac:dyDescent="0.2"/>
    <row r="185" ht="15" hidden="1" customHeight="1" x14ac:dyDescent="0.2"/>
    <row r="186" ht="15" hidden="1" customHeight="1" x14ac:dyDescent="0.2"/>
    <row r="187" ht="15" hidden="1" customHeight="1" x14ac:dyDescent="0.2"/>
    <row r="188" ht="15" hidden="1" customHeight="1" x14ac:dyDescent="0.2"/>
    <row r="189" ht="15" hidden="1" customHeight="1" x14ac:dyDescent="0.2"/>
    <row r="190" ht="15" hidden="1" customHeight="1" x14ac:dyDescent="0.2"/>
    <row r="191" ht="15" hidden="1" customHeight="1" x14ac:dyDescent="0.2"/>
    <row r="192" ht="15" hidden="1" customHeight="1" x14ac:dyDescent="0.2"/>
    <row r="193" ht="15" hidden="1" customHeight="1" x14ac:dyDescent="0.2"/>
    <row r="194" ht="15" hidden="1" customHeight="1" x14ac:dyDescent="0.2"/>
    <row r="195" ht="15" hidden="1" customHeight="1" x14ac:dyDescent="0.2"/>
    <row r="196" ht="15" hidden="1" customHeight="1" x14ac:dyDescent="0.2"/>
    <row r="197" ht="15" hidden="1" customHeight="1" x14ac:dyDescent="0.2"/>
    <row r="198" ht="15" hidden="1" customHeight="1" x14ac:dyDescent="0.2"/>
    <row r="199" ht="15" hidden="1" customHeight="1" x14ac:dyDescent="0.2"/>
    <row r="200" ht="15" hidden="1" customHeight="1" x14ac:dyDescent="0.2"/>
    <row r="201" ht="15" hidden="1" customHeight="1" x14ac:dyDescent="0.2"/>
    <row r="202" ht="15" hidden="1" customHeight="1" x14ac:dyDescent="0.2"/>
    <row r="203" ht="15" hidden="1" customHeight="1" x14ac:dyDescent="0.2"/>
    <row r="204" ht="15" hidden="1" customHeight="1" x14ac:dyDescent="0.2"/>
    <row r="205" ht="15" hidden="1" customHeight="1" x14ac:dyDescent="0.2"/>
    <row r="206" ht="15" hidden="1" customHeight="1" x14ac:dyDescent="0.2"/>
    <row r="207" ht="15" hidden="1" customHeight="1" x14ac:dyDescent="0.2"/>
    <row r="208" ht="15" hidden="1" customHeight="1" x14ac:dyDescent="0.2"/>
    <row r="209" ht="15" hidden="1" customHeight="1" x14ac:dyDescent="0.2"/>
    <row r="210" ht="15" hidden="1" customHeight="1" x14ac:dyDescent="0.2"/>
    <row r="211" ht="15" hidden="1" customHeight="1" x14ac:dyDescent="0.2"/>
    <row r="212" ht="15" hidden="1" customHeight="1" x14ac:dyDescent="0.2"/>
    <row r="213" ht="15" hidden="1" customHeight="1" x14ac:dyDescent="0.2"/>
    <row r="224" x14ac:dyDescent="0.2"/>
    <row r="331" spans="2:2" hidden="1" x14ac:dyDescent="0.2">
      <c r="B331" s="20"/>
    </row>
    <row r="332" spans="2:2" x14ac:dyDescent="0.2"/>
    <row r="333" spans="2:2" x14ac:dyDescent="0.2"/>
  </sheetData>
  <sheetProtection algorithmName="SHA-512" hashValue="3WVT6dfK1WFxuk6AoygPCLS212pCPxQaevSUPh5sy3ZuPbRFfNGAxoBFFfSf4lQqJMi1N8QInDE32AmtprzqdQ==" saltValue="mWCTyn71rPhNaNxc0sRczA==" spinCount="100000" sheet="1" objects="1" scenarios="1"/>
  <mergeCells count="8">
    <mergeCell ref="B3:M3"/>
    <mergeCell ref="M5:M6"/>
    <mergeCell ref="B4:M4"/>
    <mergeCell ref="B149:H149"/>
    <mergeCell ref="G5:L5"/>
    <mergeCell ref="C5:D5"/>
    <mergeCell ref="E5:F5"/>
    <mergeCell ref="B5:B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D12"/>
  <sheetViews>
    <sheetView showGridLines="0" zoomScaleNormal="100" workbookViewId="0"/>
  </sheetViews>
  <sheetFormatPr baseColWidth="10" defaultColWidth="0" defaultRowHeight="15" zeroHeight="1" x14ac:dyDescent="0.2"/>
  <cols>
    <col min="1" max="1" width="5.83203125" customWidth="1"/>
    <col min="2" max="2" width="4.83203125" customWidth="1"/>
    <col min="3" max="3" width="120.83203125" style="29" customWidth="1"/>
    <col min="4" max="4" width="55.83203125" customWidth="1"/>
    <col min="5" max="16384" width="10.83203125" hidden="1"/>
  </cols>
  <sheetData>
    <row r="1" spans="1:4" s="25" customFormat="1" ht="100" customHeight="1" x14ac:dyDescent="0.35">
      <c r="A1" s="106"/>
      <c r="B1" s="106"/>
      <c r="C1" s="109" t="s">
        <v>43</v>
      </c>
      <c r="D1" s="107"/>
    </row>
    <row r="2" spans="1:4" ht="19.75" customHeight="1" x14ac:dyDescent="0.2">
      <c r="C2"/>
      <c r="D2" s="24"/>
    </row>
    <row r="3" spans="1:4" s="30" customFormat="1" ht="20" x14ac:dyDescent="0.2">
      <c r="B3" s="234" t="s">
        <v>71</v>
      </c>
      <c r="C3" s="120" t="s">
        <v>254</v>
      </c>
      <c r="D3"/>
    </row>
    <row r="4" spans="1:4" s="30" customFormat="1" ht="71" customHeight="1" x14ac:dyDescent="0.2">
      <c r="B4" s="234" t="s">
        <v>71</v>
      </c>
      <c r="C4" s="120" t="s">
        <v>255</v>
      </c>
      <c r="D4"/>
    </row>
    <row r="5" spans="1:4" s="30" customFormat="1" ht="50" customHeight="1" x14ac:dyDescent="0.2">
      <c r="B5" s="234" t="s">
        <v>71</v>
      </c>
      <c r="C5" s="120" t="s">
        <v>72</v>
      </c>
      <c r="D5"/>
    </row>
    <row r="6" spans="1:4" s="30" customFormat="1" ht="30" customHeight="1" x14ac:dyDescent="0.2">
      <c r="B6" s="234" t="s">
        <v>71</v>
      </c>
      <c r="C6" s="120" t="s">
        <v>73</v>
      </c>
      <c r="D6"/>
    </row>
    <row r="7" spans="1:4" s="30" customFormat="1" ht="50" customHeight="1" x14ac:dyDescent="0.2">
      <c r="B7" s="234" t="s">
        <v>71</v>
      </c>
      <c r="C7" s="120" t="s">
        <v>256</v>
      </c>
      <c r="D7"/>
    </row>
    <row r="8" spans="1:4" s="30" customFormat="1" ht="50" customHeight="1" x14ac:dyDescent="0.2">
      <c r="B8" s="234" t="s">
        <v>71</v>
      </c>
      <c r="C8" s="120" t="s">
        <v>257</v>
      </c>
      <c r="D8"/>
    </row>
    <row r="9" spans="1:4" s="30" customFormat="1" ht="33" customHeight="1" x14ac:dyDescent="0.2">
      <c r="B9" s="234" t="s">
        <v>71</v>
      </c>
      <c r="C9" s="120" t="s">
        <v>258</v>
      </c>
      <c r="D9"/>
    </row>
    <row r="10" spans="1:4" s="30" customFormat="1" ht="50" customHeight="1" x14ac:dyDescent="0.2">
      <c r="B10" s="234" t="s">
        <v>71</v>
      </c>
      <c r="C10" s="120" t="s">
        <v>259</v>
      </c>
      <c r="D10"/>
    </row>
    <row r="11" spans="1:4" s="30" customFormat="1" ht="53" customHeight="1" x14ac:dyDescent="0.2">
      <c r="B11" s="234" t="s">
        <v>71</v>
      </c>
      <c r="C11" s="120" t="s">
        <v>260</v>
      </c>
      <c r="D11"/>
    </row>
    <row r="12" spans="1:4" ht="14.25" hidden="1" customHeight="1" x14ac:dyDescent="0.2"/>
  </sheetData>
  <sheetProtection algorithmName="SHA-512" hashValue="1U3XZcIfegw9jDop1KVnY0XtWdTpZttXYtVUX9yfeQcpihB+yE7QMmGP1CLvFHeUtSldQbORM5e25xQt5qdqOA==" saltValue="mZL1ZcSXsN4c8NI+XvKEDg==" spinCount="100000" sheet="1" objects="1" scenarios="1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5"/>
  <dimension ref="A1:C1048562"/>
  <sheetViews>
    <sheetView showGridLines="0" zoomScaleNormal="100" workbookViewId="0"/>
  </sheetViews>
  <sheetFormatPr baseColWidth="10" defaultColWidth="0" defaultRowHeight="15" customHeight="1" zeroHeight="1" x14ac:dyDescent="0.2"/>
  <cols>
    <col min="1" max="1" width="5.83203125" style="36" customWidth="1"/>
    <col min="2" max="2" width="110.6640625" style="36" customWidth="1"/>
    <col min="3" max="3" width="55.83203125" style="36" customWidth="1"/>
    <col min="4" max="16384" width="10.83203125" style="36" hidden="1"/>
  </cols>
  <sheetData>
    <row r="1" spans="1:3" s="35" customFormat="1" ht="101" customHeight="1" x14ac:dyDescent="0.2">
      <c r="A1" s="108"/>
      <c r="B1" s="109" t="s">
        <v>49</v>
      </c>
      <c r="C1" s="109"/>
    </row>
    <row r="2" spans="1:3" ht="22" customHeight="1" x14ac:dyDescent="0.2">
      <c r="C2" s="32"/>
    </row>
    <row r="3" spans="1:3" ht="22" customHeight="1" x14ac:dyDescent="0.2">
      <c r="B3" s="38" t="s">
        <v>213</v>
      </c>
      <c r="C3" s="33" t="s">
        <v>47</v>
      </c>
    </row>
    <row r="4" spans="1:3" ht="22" customHeight="1" x14ac:dyDescent="0.2">
      <c r="B4" s="31"/>
      <c r="C4" s="34"/>
    </row>
    <row r="5" spans="1:3" ht="22" customHeight="1" x14ac:dyDescent="0.2">
      <c r="B5" s="27"/>
      <c r="C5" s="34"/>
    </row>
    <row r="6" spans="1:3" ht="22" customHeight="1" x14ac:dyDescent="0.2">
      <c r="B6" s="38"/>
    </row>
    <row r="7" spans="1:3" ht="22" customHeight="1" x14ac:dyDescent="0.2">
      <c r="B7" s="31"/>
    </row>
    <row r="8" spans="1:3" ht="22" customHeight="1" x14ac:dyDescent="0.2">
      <c r="B8" s="31"/>
    </row>
    <row r="9" spans="1:3" ht="22" customHeight="1" x14ac:dyDescent="0.2">
      <c r="B9" s="27"/>
    </row>
    <row r="10" spans="1:3" ht="22" customHeight="1" x14ac:dyDescent="0.2">
      <c r="B10" s="38"/>
    </row>
    <row r="11" spans="1:3" ht="22" customHeight="1" x14ac:dyDescent="0.2">
      <c r="B11" s="31"/>
    </row>
    <row r="12" spans="1:3" ht="22" customHeight="1" x14ac:dyDescent="0.2">
      <c r="B12" s="27"/>
    </row>
    <row r="13" spans="1:3" ht="22" customHeight="1" x14ac:dyDescent="0.2">
      <c r="B13" s="38"/>
    </row>
    <row r="14" spans="1:3" ht="22" customHeight="1" x14ac:dyDescent="0.2">
      <c r="B14" s="31"/>
    </row>
    <row r="15" spans="1:3" ht="22" customHeight="1" x14ac:dyDescent="0.2">
      <c r="B15" s="31"/>
    </row>
    <row r="16" spans="1:3" ht="22" customHeight="1" x14ac:dyDescent="0.2">
      <c r="B16" s="31"/>
    </row>
    <row r="17" spans="2:2" ht="235" customHeight="1" x14ac:dyDescent="0.2">
      <c r="B17" s="31"/>
    </row>
    <row r="18" spans="2:2" ht="243" customHeight="1" x14ac:dyDescent="0.2">
      <c r="B18" s="122"/>
    </row>
    <row r="19" spans="2:2" ht="80" hidden="1" x14ac:dyDescent="0.2">
      <c r="B19" s="122" t="s">
        <v>74</v>
      </c>
    </row>
    <row r="20" spans="2:2" hidden="1" x14ac:dyDescent="0.2">
      <c r="B20" s="37"/>
    </row>
    <row r="21" spans="2:2" hidden="1" x14ac:dyDescent="0.2">
      <c r="B21" s="37"/>
    </row>
    <row r="22" spans="2:2" hidden="1" x14ac:dyDescent="0.2">
      <c r="B22" s="37"/>
    </row>
    <row r="23" spans="2:2" hidden="1" x14ac:dyDescent="0.2">
      <c r="B23" s="37"/>
    </row>
    <row r="24" spans="2:2" hidden="1" x14ac:dyDescent="0.2">
      <c r="B24" s="37"/>
    </row>
    <row r="25" spans="2:2" hidden="1" x14ac:dyDescent="0.2">
      <c r="B25" s="37"/>
    </row>
    <row r="26" spans="2:2" hidden="1" x14ac:dyDescent="0.2"/>
    <row r="27" spans="2:2" hidden="1" x14ac:dyDescent="0.2"/>
    <row r="28" spans="2:2" hidden="1" x14ac:dyDescent="0.2"/>
    <row r="29" spans="2:2" hidden="1" x14ac:dyDescent="0.2"/>
    <row r="30" spans="2:2" hidden="1" x14ac:dyDescent="0.2"/>
    <row r="31" spans="2:2" hidden="1" x14ac:dyDescent="0.2"/>
    <row r="32" spans="2:2" hidden="1" x14ac:dyDescent="0.2"/>
    <row r="33" hidden="1" x14ac:dyDescent="0.2"/>
    <row r="1048545" spans="2:2" ht="15" customHeight="1" x14ac:dyDescent="0.2">
      <c r="B1048545" s="121"/>
    </row>
    <row r="1048559" spans="2:2" ht="16" hidden="1" customHeight="1" x14ac:dyDescent="0.2"/>
    <row r="1048560" spans="2:2" ht="340" customHeight="1" x14ac:dyDescent="0.2"/>
    <row r="1048561" ht="201" hidden="1" customHeight="1" x14ac:dyDescent="0.2"/>
    <row r="1048562" ht="1" hidden="1" customHeight="1" x14ac:dyDescent="0.2"/>
  </sheetData>
  <sheetProtection algorithmName="SHA-512" hashValue="+0GpGWBIPGBoIpOL4HYtHwD9PM/mwUkFS/e936+t+pc5GzVPKy4R4qEVtw41LMwCGsaPie02P5ovOmRbPwKamg==" saltValue="SrO5Vu04cpNUEbZnn3C75A==" spinCount="100000" sheet="1" objects="1" scenarios="1"/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18"/>
  <dimension ref="A1:AC29"/>
  <sheetViews>
    <sheetView showGridLines="0" zoomScaleNormal="100" workbookViewId="0"/>
  </sheetViews>
  <sheetFormatPr baseColWidth="10" defaultColWidth="0" defaultRowHeight="15" customHeight="1" zeroHeight="1" x14ac:dyDescent="0.2"/>
  <cols>
    <col min="1" max="1" width="4.6640625" style="2" customWidth="1"/>
    <col min="2" max="14" width="10.83203125" style="2" customWidth="1"/>
    <col min="15" max="15" width="4.6640625" style="2" customWidth="1"/>
    <col min="16" max="16" width="6.1640625" style="2" bestFit="1" customWidth="1"/>
    <col min="17" max="17" width="6.5" style="2" bestFit="1" customWidth="1"/>
    <col min="18" max="18" width="5.5" style="2" bestFit="1" customWidth="1"/>
    <col min="19" max="19" width="5" style="2" bestFit="1" customWidth="1"/>
    <col min="20" max="20" width="6.83203125" style="2" customWidth="1"/>
    <col min="21" max="21" width="5" style="2" bestFit="1" customWidth="1"/>
    <col min="22" max="23" width="6.5" style="2" bestFit="1" customWidth="1"/>
    <col min="24" max="24" width="5.5" style="2" bestFit="1" customWidth="1"/>
    <col min="25" max="25" width="5" style="2" bestFit="1" customWidth="1"/>
    <col min="26" max="26" width="4.5" style="2" bestFit="1" customWidth="1"/>
    <col min="27" max="28" width="6.5" style="2" bestFit="1" customWidth="1"/>
    <col min="29" max="29" width="2.6640625" style="2" customWidth="1"/>
    <col min="30" max="16384" width="2.6640625" style="2" hidden="1"/>
  </cols>
  <sheetData>
    <row r="1" spans="1:29" s="21" customFormat="1" ht="100" customHeight="1" x14ac:dyDescent="0.2">
      <c r="A1" s="110"/>
      <c r="B1" s="236" t="s">
        <v>92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</row>
    <row r="2" spans="1:29" s="8" customFormat="1" ht="19.5" customHeight="1" x14ac:dyDescent="0.2">
      <c r="B2" s="42"/>
      <c r="D2" s="43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29" s="8" customFormat="1" ht="20" customHeight="1" x14ac:dyDescent="0.2">
      <c r="B3" s="237" t="s">
        <v>76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45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</row>
    <row r="4" spans="1:29" s="8" customFormat="1" ht="20" customHeight="1" x14ac:dyDescent="0.2">
      <c r="B4" s="239" t="s">
        <v>183</v>
      </c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45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9" s="8" customFormat="1" ht="40" customHeight="1" x14ac:dyDescent="0.2">
      <c r="B5" s="241"/>
      <c r="C5" s="235" t="s">
        <v>0</v>
      </c>
      <c r="D5" s="235"/>
      <c r="E5" s="235" t="s">
        <v>1</v>
      </c>
      <c r="F5" s="235"/>
      <c r="G5" s="235" t="s">
        <v>214</v>
      </c>
      <c r="H5" s="235"/>
      <c r="I5" s="235" t="s">
        <v>2</v>
      </c>
      <c r="J5" s="235"/>
      <c r="K5" s="235" t="s">
        <v>41</v>
      </c>
      <c r="L5" s="235"/>
      <c r="M5" s="241" t="s">
        <v>3</v>
      </c>
      <c r="N5" s="241" t="s">
        <v>6</v>
      </c>
      <c r="O5" s="46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9" s="8" customFormat="1" ht="20" customHeight="1" x14ac:dyDescent="0.2">
      <c r="B6" s="242"/>
      <c r="C6" s="111" t="s">
        <v>5</v>
      </c>
      <c r="D6" s="111" t="s">
        <v>6</v>
      </c>
      <c r="E6" s="111" t="s">
        <v>5</v>
      </c>
      <c r="F6" s="111" t="s">
        <v>6</v>
      </c>
      <c r="G6" s="111" t="s">
        <v>5</v>
      </c>
      <c r="H6" s="111" t="s">
        <v>6</v>
      </c>
      <c r="I6" s="111" t="s">
        <v>5</v>
      </c>
      <c r="J6" s="111" t="s">
        <v>6</v>
      </c>
      <c r="K6" s="111" t="s">
        <v>5</v>
      </c>
      <c r="L6" s="111" t="s">
        <v>6</v>
      </c>
      <c r="M6" s="242"/>
      <c r="N6" s="242"/>
      <c r="O6" s="46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9" s="8" customFormat="1" ht="20" customHeight="1" x14ac:dyDescent="0.2">
      <c r="B7" s="47"/>
      <c r="C7" s="183">
        <v>41830</v>
      </c>
      <c r="D7" s="184">
        <f>(C7/$M7)*100</f>
        <v>56.849687415058433</v>
      </c>
      <c r="E7" s="183">
        <v>731</v>
      </c>
      <c r="F7" s="184">
        <f>(E7/$M7)*100</f>
        <v>0.99347648817613488</v>
      </c>
      <c r="G7" s="183">
        <v>16439</v>
      </c>
      <c r="H7" s="184">
        <f>(G7/$M7)*100</f>
        <v>22.34166893177494</v>
      </c>
      <c r="I7" s="183">
        <v>14580</v>
      </c>
      <c r="J7" s="184">
        <f>(I7/$M7)*100</f>
        <v>19.815167164990484</v>
      </c>
      <c r="K7" s="183">
        <v>0</v>
      </c>
      <c r="L7" s="184">
        <f>(K7/$M7)*100</f>
        <v>0</v>
      </c>
      <c r="M7" s="185">
        <f>SUM(C7,E7,G7,I7,K7)</f>
        <v>73580</v>
      </c>
      <c r="N7" s="186">
        <f>D7+F7+H7+J7+L7</f>
        <v>99.999999999999986</v>
      </c>
      <c r="O7" s="79"/>
      <c r="P7" s="2"/>
      <c r="Q7" s="5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9" s="8" customFormat="1" ht="20" customHeight="1" x14ac:dyDescent="0.2">
      <c r="B8" s="61" t="s">
        <v>3</v>
      </c>
      <c r="C8" s="187">
        <f>SUM(C7)</f>
        <v>41830</v>
      </c>
      <c r="D8" s="188">
        <f>SUM(D7)</f>
        <v>56.849687415058433</v>
      </c>
      <c r="E8" s="187">
        <f>SUM(E7)</f>
        <v>731</v>
      </c>
      <c r="F8" s="188">
        <f t="shared" ref="F8:L8" si="0">SUM(F7)</f>
        <v>0.99347648817613488</v>
      </c>
      <c r="G8" s="187">
        <f t="shared" si="0"/>
        <v>16439</v>
      </c>
      <c r="H8" s="188">
        <f t="shared" si="0"/>
        <v>22.34166893177494</v>
      </c>
      <c r="I8" s="187">
        <f t="shared" si="0"/>
        <v>14580</v>
      </c>
      <c r="J8" s="188">
        <f t="shared" si="0"/>
        <v>19.815167164990484</v>
      </c>
      <c r="K8" s="187">
        <f t="shared" si="0"/>
        <v>0</v>
      </c>
      <c r="L8" s="188">
        <f t="shared" si="0"/>
        <v>0</v>
      </c>
      <c r="M8" s="185">
        <f>SUM(C8,E8,G8,I8,K8)</f>
        <v>73580</v>
      </c>
      <c r="N8" s="186">
        <f>D8+F8+H8+J8+L8</f>
        <v>99.999999999999986</v>
      </c>
      <c r="O8" s="81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9" s="14" customFormat="1" ht="25" customHeight="1" x14ac:dyDescent="0.2">
      <c r="A9" s="13"/>
      <c r="B9" s="14" t="s">
        <v>37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9" ht="15" hidden="1" customHeight="1" x14ac:dyDescent="0.2">
      <c r="B10" s="8"/>
    </row>
    <row r="11" spans="1:29" ht="15" hidden="1" customHeight="1" x14ac:dyDescent="0.2">
      <c r="B11" s="8"/>
      <c r="I11" s="2" t="s">
        <v>44</v>
      </c>
    </row>
    <row r="13" spans="1:29" ht="15" hidden="1" customHeight="1" x14ac:dyDescent="0.2">
      <c r="B13" s="7"/>
    </row>
    <row r="29" ht="61.25" hidden="1" customHeight="1" x14ac:dyDescent="0.2"/>
  </sheetData>
  <sheetProtection algorithmName="SHA-512" hashValue="0UHpJqjeCGE39z5MYJLlCA7UpQMx7Yr9WKDyjomdxs+Ie3hlAJgRL21MSV4Zz28ylNBZHpNNIFaeNw1QVc4MMw==" saltValue="v4ltg79Tj+cWUw1Q/PGR6w==" spinCount="100000" sheet="1" objects="1" scenarios="1"/>
  <mergeCells count="11">
    <mergeCell ref="E5:F5"/>
    <mergeCell ref="G5:H5"/>
    <mergeCell ref="I5:J5"/>
    <mergeCell ref="K5:L5"/>
    <mergeCell ref="B1:AC1"/>
    <mergeCell ref="B3:N3"/>
    <mergeCell ref="B4:N4"/>
    <mergeCell ref="B5:B6"/>
    <mergeCell ref="M5:M6"/>
    <mergeCell ref="N5:N6"/>
    <mergeCell ref="C5:D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/>
  <dimension ref="A1:XFB22"/>
  <sheetViews>
    <sheetView showGridLines="0" zoomScaleNormal="100" workbookViewId="0"/>
  </sheetViews>
  <sheetFormatPr baseColWidth="10" defaultColWidth="0" defaultRowHeight="15" zeroHeight="1" x14ac:dyDescent="0.2"/>
  <cols>
    <col min="1" max="1" width="4.6640625" style="2" customWidth="1"/>
    <col min="2" max="2" width="21.1640625" style="2" customWidth="1"/>
    <col min="3" max="8" width="10.83203125" style="2" customWidth="1"/>
    <col min="9" max="9" width="6.6640625" style="2" bestFit="1" customWidth="1"/>
    <col min="10" max="10" width="10.33203125" style="2" customWidth="1"/>
    <col min="11" max="11" width="7.6640625" style="2" customWidth="1"/>
    <col min="12" max="12" width="9.1640625" style="2" customWidth="1"/>
    <col min="13" max="13" width="7.5" style="2" customWidth="1"/>
    <col min="14" max="14" width="7.83203125" style="2" customWidth="1"/>
    <col min="15" max="15" width="15" style="2" customWidth="1"/>
    <col min="16" max="16" width="4.5" style="2" customWidth="1"/>
    <col min="17" max="796" width="34.1640625" style="2" hidden="1"/>
    <col min="797" max="797" width="16.33203125" style="2" hidden="1"/>
    <col min="798" max="798" width="34.1640625" style="2" hidden="1"/>
    <col min="799" max="16364" width="2.83203125" style="2" hidden="1"/>
    <col min="16365" max="16365" width="22.5" style="2" hidden="1"/>
    <col min="16366" max="16366" width="15.6640625" style="2" hidden="1"/>
    <col min="16367" max="16367" width="7" style="2" hidden="1"/>
    <col min="16368" max="16368" width="47.1640625" style="2" hidden="1"/>
    <col min="16369" max="16369" width="82.5" style="2" hidden="1"/>
    <col min="16370" max="16370" width="38.83203125" style="2" hidden="1"/>
    <col min="16371" max="16371" width="52.1640625" style="2" hidden="1"/>
    <col min="16372" max="16372" width="34.1640625" style="2" hidden="1"/>
    <col min="16373" max="16373" width="22.1640625" style="2" hidden="1"/>
    <col min="16374" max="16374" width="30.1640625" style="2" hidden="1"/>
    <col min="16375" max="16375" width="34.6640625" style="2" hidden="1"/>
    <col min="16376" max="16376" width="21.5" style="2" hidden="1"/>
    <col min="16377" max="16377" width="17.83203125" style="2" hidden="1"/>
    <col min="16378" max="16378" width="14.83203125" style="2" hidden="1"/>
    <col min="16379" max="16379" width="13.5" style="2" hidden="1"/>
    <col min="16380" max="16380" width="9.33203125" style="2" hidden="1"/>
    <col min="16381" max="16381" width="13.83203125" style="2" hidden="1"/>
    <col min="16382" max="16384" width="34.1640625" style="2" hidden="1"/>
  </cols>
  <sheetData>
    <row r="1" spans="1:16" s="21" customFormat="1" ht="100" customHeight="1" x14ac:dyDescent="0.2">
      <c r="A1" s="110"/>
      <c r="B1" s="243" t="s">
        <v>93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110"/>
      <c r="O1" s="110"/>
      <c r="P1" s="110"/>
    </row>
    <row r="2" spans="1:16" ht="19.5" customHeight="1" x14ac:dyDescent="0.2">
      <c r="A2"/>
      <c r="B2"/>
      <c r="C2"/>
      <c r="D2"/>
      <c r="E2"/>
      <c r="F2"/>
      <c r="G2"/>
      <c r="H2"/>
    </row>
    <row r="3" spans="1:16" s="39" customFormat="1" ht="25" customHeight="1" x14ac:dyDescent="0.2">
      <c r="A3" s="2"/>
      <c r="B3" s="245" t="s">
        <v>45</v>
      </c>
      <c r="C3" s="245" t="s">
        <v>215</v>
      </c>
      <c r="D3" s="245"/>
      <c r="E3" s="245"/>
      <c r="F3" s="245"/>
      <c r="G3" s="245"/>
      <c r="H3" s="245"/>
    </row>
    <row r="4" spans="1:16" s="39" customFormat="1" ht="25" customHeight="1" x14ac:dyDescent="0.2">
      <c r="A4" s="2"/>
      <c r="B4" s="245"/>
      <c r="C4" s="245" t="s">
        <v>8</v>
      </c>
      <c r="D4" s="245"/>
      <c r="E4" s="245" t="s">
        <v>7</v>
      </c>
      <c r="F4" s="245"/>
      <c r="G4" s="244" t="s">
        <v>3</v>
      </c>
      <c r="H4" s="245" t="s">
        <v>6</v>
      </c>
    </row>
    <row r="5" spans="1:16" s="39" customFormat="1" ht="25" customHeight="1" x14ac:dyDescent="0.2">
      <c r="A5" s="2"/>
      <c r="B5" s="245"/>
      <c r="C5" s="112" t="s">
        <v>5</v>
      </c>
      <c r="D5" s="112" t="s">
        <v>6</v>
      </c>
      <c r="E5" s="112" t="s">
        <v>5</v>
      </c>
      <c r="F5" s="112" t="s">
        <v>6</v>
      </c>
      <c r="G5" s="244"/>
      <c r="H5" s="245"/>
    </row>
    <row r="6" spans="1:16" s="39" customFormat="1" ht="20" customHeight="1" x14ac:dyDescent="0.2">
      <c r="A6" s="2"/>
      <c r="B6" s="47" t="s">
        <v>183</v>
      </c>
      <c r="C6" s="82">
        <v>30282</v>
      </c>
      <c r="D6" s="83">
        <f>(C6/G6)*100</f>
        <v>41.155205218809456</v>
      </c>
      <c r="E6" s="82">
        <v>43298</v>
      </c>
      <c r="F6" s="83">
        <f>(E6/G6)*100</f>
        <v>58.844794781190544</v>
      </c>
      <c r="G6" s="84">
        <f>SUM(E6,C6)</f>
        <v>73580</v>
      </c>
      <c r="H6" s="85">
        <f>F6+D6</f>
        <v>100</v>
      </c>
    </row>
    <row r="7" spans="1:16" s="39" customFormat="1" ht="20" customHeight="1" x14ac:dyDescent="0.2">
      <c r="A7" s="2"/>
      <c r="B7" s="62" t="s">
        <v>3</v>
      </c>
      <c r="C7" s="84">
        <f t="shared" ref="C7:H7" si="0">SUM(C6)</f>
        <v>30282</v>
      </c>
      <c r="D7" s="85">
        <f t="shared" si="0"/>
        <v>41.155205218809456</v>
      </c>
      <c r="E7" s="84">
        <f t="shared" si="0"/>
        <v>43298</v>
      </c>
      <c r="F7" s="85">
        <f t="shared" si="0"/>
        <v>58.844794781190544</v>
      </c>
      <c r="G7" s="84">
        <f t="shared" si="0"/>
        <v>73580</v>
      </c>
      <c r="H7" s="85">
        <f t="shared" si="0"/>
        <v>100</v>
      </c>
    </row>
    <row r="8" spans="1:16" s="13" customFormat="1" ht="20" customHeight="1" x14ac:dyDescent="0.2">
      <c r="B8" s="14" t="s">
        <v>37</v>
      </c>
      <c r="C8" s="14"/>
      <c r="D8" s="14"/>
      <c r="E8" s="14"/>
      <c r="F8" s="14"/>
      <c r="G8" s="14"/>
      <c r="H8" s="14"/>
    </row>
    <row r="17" spans="16368:16382" hidden="1" x14ac:dyDescent="0.2">
      <c r="XEN17" s="2" t="s">
        <v>60</v>
      </c>
    </row>
    <row r="19" spans="16368:16382" hidden="1" x14ac:dyDescent="0.2">
      <c r="XFB19" s="246"/>
    </row>
    <row r="20" spans="16368:16382" hidden="1" x14ac:dyDescent="0.2">
      <c r="XFB20" s="246"/>
    </row>
    <row r="21" spans="16368:16382" hidden="1" x14ac:dyDescent="0.2">
      <c r="XFB21" s="246"/>
    </row>
    <row r="22" spans="16368:16382" hidden="1" x14ac:dyDescent="0.2">
      <c r="XFB22" s="246"/>
    </row>
  </sheetData>
  <sheetProtection algorithmName="SHA-512" hashValue="/HDSSnkviPQogDrkVRN+iAbmrWAAzSQXxase4GSjWo7qYnmTDe6Ah59mWdUBRkc4YutaFe7LebcdvKdY/VqqMg==" saltValue="pKR4jAVTNyL25/FZGpmDzA==" spinCount="100000" sheet="1" objects="1" scenarios="1"/>
  <sortState xmlns:xlrd2="http://schemas.microsoft.com/office/spreadsheetml/2017/richdata2" ref="B5:C6">
    <sortCondition descending="1" ref="C4:C6"/>
  </sortState>
  <mergeCells count="8">
    <mergeCell ref="B1:M1"/>
    <mergeCell ref="G4:G5"/>
    <mergeCell ref="H4:H5"/>
    <mergeCell ref="XFB19:XFB22"/>
    <mergeCell ref="C3:H3"/>
    <mergeCell ref="E4:F4"/>
    <mergeCell ref="C4:D4"/>
    <mergeCell ref="B3:B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/>
  <dimension ref="A1:S21"/>
  <sheetViews>
    <sheetView showGridLines="0" zoomScaleNormal="100" workbookViewId="0">
      <selection activeCell="A14" sqref="A14"/>
    </sheetView>
  </sheetViews>
  <sheetFormatPr baseColWidth="10" defaultColWidth="0" defaultRowHeight="15" zeroHeight="1" x14ac:dyDescent="0.2"/>
  <cols>
    <col min="1" max="1" width="4.6640625" style="2" customWidth="1"/>
    <col min="2" max="3" width="20.83203125" style="2" customWidth="1"/>
    <col min="4" max="9" width="10.83203125" style="2" customWidth="1"/>
    <col min="10" max="10" width="4.6640625" style="2" customWidth="1"/>
    <col min="11" max="11" width="19.6640625" style="2" bestFit="1" customWidth="1"/>
    <col min="12" max="12" width="15.5" style="2" bestFit="1" customWidth="1"/>
    <col min="13" max="13" width="6.6640625" style="2" bestFit="1" customWidth="1"/>
    <col min="14" max="14" width="7.6640625" style="2" bestFit="1" customWidth="1"/>
    <col min="15" max="15" width="6.6640625" style="2" bestFit="1" customWidth="1"/>
    <col min="16" max="16" width="7.6640625" style="2" bestFit="1" customWidth="1"/>
    <col min="17" max="17" width="6.6640625" style="2" bestFit="1" customWidth="1"/>
    <col min="18" max="18" width="7.6640625" style="2" bestFit="1" customWidth="1"/>
    <col min="19" max="19" width="7.1640625" style="2" customWidth="1"/>
    <col min="20" max="16384" width="7.1640625" style="2" hidden="1"/>
  </cols>
  <sheetData>
    <row r="1" spans="1:19" ht="100" customHeight="1" x14ac:dyDescent="0.2">
      <c r="A1" s="113"/>
      <c r="B1" s="236" t="s">
        <v>94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</row>
    <row r="2" spans="1:19" s="49" customFormat="1" ht="19.5" customHeight="1" x14ac:dyDescent="0.2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9" ht="25" customHeight="1" x14ac:dyDescent="0.2">
      <c r="B3" s="249" t="s">
        <v>215</v>
      </c>
      <c r="C3" s="250"/>
      <c r="D3" s="250"/>
      <c r="E3" s="250"/>
      <c r="F3" s="250"/>
      <c r="G3" s="250"/>
      <c r="H3" s="250"/>
      <c r="I3" s="251"/>
      <c r="J3" s="3"/>
    </row>
    <row r="4" spans="1:19" ht="25" customHeight="1" x14ac:dyDescent="0.2">
      <c r="B4" s="249" t="s">
        <v>183</v>
      </c>
      <c r="C4" s="250"/>
      <c r="D4" s="250"/>
      <c r="E4" s="250"/>
      <c r="F4" s="250"/>
      <c r="G4" s="250"/>
      <c r="H4" s="250"/>
      <c r="I4" s="251"/>
      <c r="J4" s="3"/>
    </row>
    <row r="5" spans="1:19" ht="25" customHeight="1" x14ac:dyDescent="0.2">
      <c r="B5" s="245" t="s">
        <v>10</v>
      </c>
      <c r="C5" s="245"/>
      <c r="D5" s="245" t="s">
        <v>9</v>
      </c>
      <c r="E5" s="245"/>
      <c r="F5" s="245"/>
      <c r="G5" s="245"/>
      <c r="H5" s="235" t="s">
        <v>3</v>
      </c>
      <c r="I5" s="245" t="s">
        <v>6</v>
      </c>
      <c r="J5" s="44"/>
    </row>
    <row r="6" spans="1:19" ht="25" customHeight="1" x14ac:dyDescent="0.2">
      <c r="B6" s="245"/>
      <c r="C6" s="245"/>
      <c r="D6" s="239" t="s">
        <v>8</v>
      </c>
      <c r="E6" s="248"/>
      <c r="F6" s="252" t="s">
        <v>7</v>
      </c>
      <c r="G6" s="253"/>
      <c r="H6" s="235"/>
      <c r="I6" s="245"/>
      <c r="J6" s="44"/>
    </row>
    <row r="7" spans="1:19" ht="25" customHeight="1" x14ac:dyDescent="0.2">
      <c r="B7" s="245"/>
      <c r="C7" s="245"/>
      <c r="D7" s="112" t="s">
        <v>5</v>
      </c>
      <c r="E7" s="112" t="s">
        <v>6</v>
      </c>
      <c r="F7" s="112" t="s">
        <v>5</v>
      </c>
      <c r="G7" s="112" t="s">
        <v>6</v>
      </c>
      <c r="H7" s="235"/>
      <c r="I7" s="245"/>
      <c r="J7" s="44"/>
    </row>
    <row r="8" spans="1:19" ht="20" customHeight="1" x14ac:dyDescent="0.2">
      <c r="B8" s="47" t="s">
        <v>39</v>
      </c>
      <c r="C8" s="47" t="s">
        <v>0</v>
      </c>
      <c r="D8" s="191">
        <v>17244</v>
      </c>
      <c r="E8" s="216">
        <f t="shared" ref="E8:E13" si="0">(D8/D$13)*100</f>
        <v>56.944719635426985</v>
      </c>
      <c r="F8" s="232">
        <v>24586</v>
      </c>
      <c r="G8" s="216">
        <f t="shared" ref="G8:G13" si="1">(F8/F$13)*100</f>
        <v>56.783223243567839</v>
      </c>
      <c r="H8" s="232">
        <f t="shared" ref="H8:H13" si="2">D8+F8</f>
        <v>41830</v>
      </c>
      <c r="I8" s="216">
        <f t="shared" ref="I8:I13" si="3">(H8/H$13)*100</f>
        <v>56.849687415058433</v>
      </c>
      <c r="J8" s="44"/>
    </row>
    <row r="9" spans="1:19" ht="20" customHeight="1" x14ac:dyDescent="0.2">
      <c r="B9" s="47"/>
      <c r="C9" s="47" t="s">
        <v>1</v>
      </c>
      <c r="D9" s="191">
        <v>285</v>
      </c>
      <c r="E9" s="216">
        <f t="shared" si="0"/>
        <v>0.94115316029324358</v>
      </c>
      <c r="F9" s="232">
        <v>446</v>
      </c>
      <c r="G9" s="216">
        <f t="shared" si="1"/>
        <v>1.0300706730103006</v>
      </c>
      <c r="H9" s="232">
        <f t="shared" si="2"/>
        <v>731</v>
      </c>
      <c r="I9" s="216">
        <f t="shared" si="3"/>
        <v>0.99347648817613488</v>
      </c>
      <c r="J9" s="44"/>
    </row>
    <row r="10" spans="1:19" ht="20" customHeight="1" x14ac:dyDescent="0.2">
      <c r="B10" s="47"/>
      <c r="C10" s="47" t="s">
        <v>52</v>
      </c>
      <c r="D10" s="191">
        <v>6655</v>
      </c>
      <c r="E10" s="216">
        <f t="shared" si="0"/>
        <v>21.97675186579486</v>
      </c>
      <c r="F10" s="232">
        <v>9784</v>
      </c>
      <c r="G10" s="216">
        <f t="shared" si="1"/>
        <v>22.596886692225969</v>
      </c>
      <c r="H10" s="232">
        <f t="shared" si="2"/>
        <v>16439</v>
      </c>
      <c r="I10" s="216">
        <f t="shared" si="3"/>
        <v>22.34166893177494</v>
      </c>
      <c r="J10" s="44"/>
    </row>
    <row r="11" spans="1:19" ht="20" customHeight="1" x14ac:dyDescent="0.2">
      <c r="B11" s="47" t="s">
        <v>2</v>
      </c>
      <c r="C11" s="47"/>
      <c r="D11" s="191">
        <v>6098</v>
      </c>
      <c r="E11" s="216">
        <f t="shared" si="0"/>
        <v>20.137375338484908</v>
      </c>
      <c r="F11" s="232">
        <v>8482</v>
      </c>
      <c r="G11" s="216">
        <f t="shared" si="1"/>
        <v>19.589819391195899</v>
      </c>
      <c r="H11" s="232">
        <f t="shared" si="2"/>
        <v>14580</v>
      </c>
      <c r="I11" s="216">
        <f t="shared" si="3"/>
        <v>19.815167164990484</v>
      </c>
      <c r="J11" s="44"/>
    </row>
    <row r="12" spans="1:19" ht="20" customHeight="1" x14ac:dyDescent="0.2">
      <c r="B12" s="47" t="s">
        <v>41</v>
      </c>
      <c r="C12" s="47"/>
      <c r="D12" s="191">
        <v>0</v>
      </c>
      <c r="E12" s="216">
        <f t="shared" si="0"/>
        <v>0</v>
      </c>
      <c r="F12" s="232">
        <v>0</v>
      </c>
      <c r="G12" s="216">
        <f t="shared" si="1"/>
        <v>0</v>
      </c>
      <c r="H12" s="232">
        <f t="shared" si="2"/>
        <v>0</v>
      </c>
      <c r="I12" s="216">
        <f t="shared" si="3"/>
        <v>0</v>
      </c>
      <c r="J12" s="44"/>
    </row>
    <row r="13" spans="1:19" ht="20" customHeight="1" x14ac:dyDescent="0.2">
      <c r="B13" s="50" t="s">
        <v>3</v>
      </c>
      <c r="C13" s="50"/>
      <c r="D13" s="93">
        <f>SUM(D8:D12)</f>
        <v>30282</v>
      </c>
      <c r="E13" s="210">
        <f t="shared" si="0"/>
        <v>100</v>
      </c>
      <c r="F13" s="93">
        <f>SUM(F8:F12)</f>
        <v>43298</v>
      </c>
      <c r="G13" s="210">
        <f t="shared" si="1"/>
        <v>100</v>
      </c>
      <c r="H13" s="233">
        <f t="shared" si="2"/>
        <v>73580</v>
      </c>
      <c r="I13" s="210">
        <f t="shared" si="3"/>
        <v>100</v>
      </c>
      <c r="J13" s="44"/>
    </row>
    <row r="14" spans="1:19" ht="25" customHeight="1" x14ac:dyDescent="0.2">
      <c r="B14" s="247" t="s">
        <v>37</v>
      </c>
      <c r="C14" s="247"/>
      <c r="D14" s="247"/>
      <c r="E14" s="247"/>
      <c r="F14" s="247"/>
      <c r="G14" s="247"/>
      <c r="H14" s="247"/>
      <c r="I14" s="247"/>
      <c r="J14" s="247"/>
    </row>
    <row r="15" spans="1:19" ht="15" hidden="1" customHeight="1" x14ac:dyDescent="0.2">
      <c r="C15" s="1"/>
      <c r="D15" s="1"/>
      <c r="E15" s="1"/>
      <c r="F15" s="4"/>
      <c r="G15" s="3"/>
      <c r="H15" s="4"/>
      <c r="I15" s="3"/>
      <c r="J15" s="3"/>
    </row>
    <row r="16" spans="1:19" ht="15" hidden="1" customHeight="1" x14ac:dyDescent="0.2">
      <c r="H16" s="5"/>
    </row>
    <row r="17" ht="15" hidden="1" customHeight="1" x14ac:dyDescent="0.2"/>
    <row r="18" ht="15" hidden="1" customHeight="1" x14ac:dyDescent="0.2"/>
    <row r="19" ht="15" hidden="1" customHeight="1" x14ac:dyDescent="0.2"/>
    <row r="20" ht="15" hidden="1" customHeight="1" x14ac:dyDescent="0.2"/>
    <row r="21" ht="15" hidden="1" customHeight="1" x14ac:dyDescent="0.2"/>
  </sheetData>
  <sheetProtection algorithmName="SHA-512" hashValue="sO7m4heVWEdIHUYMa2zC3bNy8Fj5kT/3Pz6lYiKKDKTeIjBxNSn4omCkhASqmGZeCGzspjXrkHc9/jdn94zbLg==" saltValue="0reAKaGQI7cQ3vp6pPLcDw==" spinCount="100000" sheet="1" objects="1" scenarios="1"/>
  <mergeCells count="10">
    <mergeCell ref="B1:S1"/>
    <mergeCell ref="B5:C7"/>
    <mergeCell ref="D5:G5"/>
    <mergeCell ref="H5:H7"/>
    <mergeCell ref="B14:J14"/>
    <mergeCell ref="D6:E6"/>
    <mergeCell ref="B3:I3"/>
    <mergeCell ref="I5:I7"/>
    <mergeCell ref="F6:G6"/>
    <mergeCell ref="B4:I4"/>
  </mergeCells>
  <pageMargins left="0.7" right="0.7" top="0.75" bottom="0.75" header="0.3" footer="0.3"/>
  <pageSetup paperSize="9" orientation="portrait" r:id="rId1"/>
  <ignoredErrors>
    <ignoredError sqref="H8 H9:H13 E13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5"/>
  <dimension ref="A1:J204"/>
  <sheetViews>
    <sheetView showGridLines="0" zoomScaleNormal="100" workbookViewId="0"/>
  </sheetViews>
  <sheetFormatPr baseColWidth="10" defaultColWidth="0" defaultRowHeight="15" zeroHeight="1" x14ac:dyDescent="0.2"/>
  <cols>
    <col min="1" max="1" width="4.6640625" style="2" customWidth="1"/>
    <col min="2" max="2" width="40.83203125" style="2" customWidth="1"/>
    <col min="3" max="4" width="20.83203125" style="2" customWidth="1"/>
    <col min="5" max="5" width="4.6640625" style="2" customWidth="1"/>
    <col min="6" max="6" width="40.83203125" style="2" customWidth="1"/>
    <col min="7" max="7" width="7.83203125" style="2" bestFit="1" customWidth="1"/>
    <col min="8" max="8" width="12.5" style="2" customWidth="1"/>
    <col min="9" max="9" width="4" style="2" customWidth="1"/>
    <col min="10" max="16384" width="11.5" style="2" hidden="1"/>
  </cols>
  <sheetData>
    <row r="1" spans="1:9" ht="100" customHeight="1" x14ac:dyDescent="0.2">
      <c r="A1" s="110"/>
      <c r="B1" s="236" t="s">
        <v>95</v>
      </c>
      <c r="C1" s="236"/>
      <c r="D1" s="236"/>
      <c r="E1" s="236"/>
      <c r="F1" s="236"/>
      <c r="G1" s="236"/>
      <c r="H1" s="236"/>
      <c r="I1" s="236"/>
    </row>
    <row r="2" spans="1:9" ht="19.75" customHeight="1" x14ac:dyDescent="0.2">
      <c r="A2" s="76"/>
      <c r="B2" s="75"/>
      <c r="C2" s="75"/>
      <c r="D2" s="75"/>
      <c r="E2" s="75"/>
      <c r="F2" s="75"/>
    </row>
    <row r="3" spans="1:9" ht="50" customHeight="1" x14ac:dyDescent="0.2">
      <c r="B3" s="241" t="s">
        <v>216</v>
      </c>
      <c r="C3" s="249" t="s">
        <v>215</v>
      </c>
      <c r="D3" s="251"/>
      <c r="E3" s="45"/>
    </row>
    <row r="4" spans="1:9" ht="25" customHeight="1" x14ac:dyDescent="0.2">
      <c r="B4" s="254"/>
      <c r="C4" s="245" t="s">
        <v>183</v>
      </c>
      <c r="D4" s="245"/>
      <c r="E4" s="8"/>
    </row>
    <row r="5" spans="1:9" ht="25" customHeight="1" x14ac:dyDescent="0.2">
      <c r="B5" s="254"/>
      <c r="C5" s="245" t="s">
        <v>217</v>
      </c>
      <c r="D5" s="245"/>
      <c r="E5" s="8"/>
    </row>
    <row r="6" spans="1:9" ht="25" customHeight="1" x14ac:dyDescent="0.2">
      <c r="B6" s="242"/>
      <c r="C6" s="112" t="s">
        <v>51</v>
      </c>
      <c r="D6" s="112" t="s">
        <v>6</v>
      </c>
      <c r="E6" s="8"/>
    </row>
    <row r="7" spans="1:9" ht="20" customHeight="1" x14ac:dyDescent="0.2">
      <c r="B7" s="189" t="s">
        <v>171</v>
      </c>
      <c r="C7" s="190">
        <v>56009</v>
      </c>
      <c r="D7" s="194">
        <v>76.11986952976352</v>
      </c>
      <c r="E7" s="129"/>
    </row>
    <row r="8" spans="1:9" ht="20" customHeight="1" x14ac:dyDescent="0.2">
      <c r="B8" s="47" t="s">
        <v>221</v>
      </c>
      <c r="C8" s="191">
        <v>37863</v>
      </c>
      <c r="D8" s="94">
        <v>51.458276705626524</v>
      </c>
      <c r="E8" s="129"/>
    </row>
    <row r="9" spans="1:9" ht="20" customHeight="1" x14ac:dyDescent="0.2">
      <c r="B9" s="47" t="s">
        <v>172</v>
      </c>
      <c r="C9" s="191">
        <v>2400</v>
      </c>
      <c r="D9" s="94">
        <v>3.2617559119325898</v>
      </c>
      <c r="E9" s="129"/>
    </row>
    <row r="10" spans="1:9" ht="20" customHeight="1" x14ac:dyDescent="0.2">
      <c r="B10" s="47" t="s">
        <v>173</v>
      </c>
      <c r="C10" s="191">
        <v>15591</v>
      </c>
      <c r="D10" s="94">
        <v>21.18918184289209</v>
      </c>
      <c r="E10" s="129"/>
      <c r="F10" s="20"/>
      <c r="G10" s="20"/>
      <c r="H10" s="20"/>
    </row>
    <row r="11" spans="1:9" ht="20" customHeight="1" x14ac:dyDescent="0.2">
      <c r="B11" s="47" t="s">
        <v>218</v>
      </c>
      <c r="C11" s="191">
        <v>155</v>
      </c>
      <c r="D11" s="94">
        <v>0.21065506931231315</v>
      </c>
      <c r="E11" s="129"/>
    </row>
    <row r="12" spans="1:9" ht="20" customHeight="1" x14ac:dyDescent="0.2">
      <c r="B12" s="189" t="s">
        <v>174</v>
      </c>
      <c r="C12" s="190">
        <v>8968</v>
      </c>
      <c r="D12" s="194">
        <v>12.188094590921446</v>
      </c>
      <c r="E12" s="129"/>
    </row>
    <row r="13" spans="1:9" ht="20" customHeight="1" x14ac:dyDescent="0.2">
      <c r="B13" s="47" t="s">
        <v>221</v>
      </c>
      <c r="C13" s="191">
        <v>1878</v>
      </c>
      <c r="D13" s="94">
        <v>2.5523240010872521</v>
      </c>
      <c r="E13" s="129"/>
    </row>
    <row r="14" spans="1:9" ht="20" customHeight="1" x14ac:dyDescent="0.2">
      <c r="B14" s="47" t="s">
        <v>172</v>
      </c>
      <c r="C14" s="191">
        <v>1814</v>
      </c>
      <c r="D14" s="94">
        <v>2.4653438434357162</v>
      </c>
      <c r="E14" s="129"/>
    </row>
    <row r="15" spans="1:9" ht="20" customHeight="1" x14ac:dyDescent="0.2">
      <c r="B15" s="47" t="s">
        <v>173</v>
      </c>
      <c r="C15" s="191">
        <v>4167</v>
      </c>
      <c r="D15" s="94">
        <v>5.6632237020929601</v>
      </c>
      <c r="E15" s="129"/>
    </row>
    <row r="16" spans="1:9" ht="20" customHeight="1" x14ac:dyDescent="0.2">
      <c r="B16" s="47" t="s">
        <v>218</v>
      </c>
      <c r="C16" s="191">
        <v>1109</v>
      </c>
      <c r="D16" s="94">
        <v>1.5072030443055178</v>
      </c>
      <c r="E16" s="129"/>
    </row>
    <row r="17" spans="2:7" ht="20" customHeight="1" x14ac:dyDescent="0.2">
      <c r="B17" s="189" t="s">
        <v>219</v>
      </c>
      <c r="C17" s="190">
        <v>5163</v>
      </c>
      <c r="D17" s="194">
        <v>7.0168524055449799</v>
      </c>
      <c r="E17" s="129"/>
      <c r="F17" s="173"/>
      <c r="G17" s="174"/>
    </row>
    <row r="18" spans="2:7" ht="20" customHeight="1" x14ac:dyDescent="0.2">
      <c r="B18" s="47" t="s">
        <v>221</v>
      </c>
      <c r="C18" s="191">
        <v>3288</v>
      </c>
      <c r="D18" s="94">
        <v>4.4686055993476499</v>
      </c>
      <c r="E18" s="129"/>
      <c r="F18" s="175"/>
      <c r="G18" s="172"/>
    </row>
    <row r="19" spans="2:7" ht="20" customHeight="1" x14ac:dyDescent="0.2">
      <c r="B19" s="47" t="s">
        <v>172</v>
      </c>
      <c r="C19" s="191">
        <v>1561</v>
      </c>
      <c r="D19" s="94">
        <v>2.121500407719489</v>
      </c>
      <c r="E19" s="129"/>
      <c r="F19" s="5"/>
    </row>
    <row r="20" spans="2:7" ht="20" customHeight="1" x14ac:dyDescent="0.2">
      <c r="B20" s="47" t="s">
        <v>173</v>
      </c>
      <c r="C20" s="191">
        <v>314</v>
      </c>
      <c r="D20" s="94">
        <v>0.42674639847784723</v>
      </c>
      <c r="E20" s="129"/>
    </row>
    <row r="21" spans="2:7" ht="20" customHeight="1" x14ac:dyDescent="0.2">
      <c r="B21" s="189" t="s">
        <v>220</v>
      </c>
      <c r="C21" s="190">
        <v>1154</v>
      </c>
      <c r="D21" s="194">
        <v>1.5683609676542538</v>
      </c>
      <c r="E21" s="129"/>
    </row>
    <row r="22" spans="2:7" ht="20" customHeight="1" x14ac:dyDescent="0.2">
      <c r="B22" s="47" t="s">
        <v>221</v>
      </c>
      <c r="C22" s="191">
        <v>603</v>
      </c>
      <c r="D22" s="94">
        <v>0.81951617287306322</v>
      </c>
      <c r="E22" s="129"/>
    </row>
    <row r="23" spans="2:7" ht="20" customHeight="1" x14ac:dyDescent="0.2">
      <c r="B23" s="47" t="s">
        <v>172</v>
      </c>
      <c r="C23" s="191">
        <v>88</v>
      </c>
      <c r="D23" s="94">
        <v>0.11959771677086165</v>
      </c>
      <c r="E23" s="129"/>
    </row>
    <row r="24" spans="2:7" ht="20" customHeight="1" x14ac:dyDescent="0.2">
      <c r="B24" s="47" t="s">
        <v>173</v>
      </c>
      <c r="C24" s="191">
        <v>463</v>
      </c>
      <c r="D24" s="94">
        <v>0.62924707801032886</v>
      </c>
      <c r="E24" s="129"/>
    </row>
    <row r="25" spans="2:7" ht="20" customHeight="1" x14ac:dyDescent="0.2">
      <c r="B25" s="189" t="s">
        <v>175</v>
      </c>
      <c r="C25" s="190">
        <v>962</v>
      </c>
      <c r="D25" s="194">
        <v>1.3074204946996466</v>
      </c>
      <c r="E25" s="129"/>
    </row>
    <row r="26" spans="2:7" ht="20" customHeight="1" x14ac:dyDescent="0.2">
      <c r="B26" s="47" t="s">
        <v>221</v>
      </c>
      <c r="C26" s="191">
        <v>792</v>
      </c>
      <c r="D26" s="94">
        <v>1.0763794509377549</v>
      </c>
      <c r="E26" s="129"/>
    </row>
    <row r="27" spans="2:7" ht="20" customHeight="1" x14ac:dyDescent="0.2">
      <c r="B27" s="47" t="s">
        <v>173</v>
      </c>
      <c r="C27" s="191">
        <v>140</v>
      </c>
      <c r="D27" s="94">
        <v>0.19026909486273444</v>
      </c>
      <c r="E27" s="129"/>
    </row>
    <row r="28" spans="2:7" ht="20" customHeight="1" x14ac:dyDescent="0.2">
      <c r="B28" s="47" t="s">
        <v>218</v>
      </c>
      <c r="C28" s="191">
        <v>30</v>
      </c>
      <c r="D28" s="94">
        <v>4.0771948899157383E-2</v>
      </c>
      <c r="E28" s="129"/>
    </row>
    <row r="29" spans="2:7" ht="20" customHeight="1" x14ac:dyDescent="0.2">
      <c r="B29" s="189" t="s">
        <v>176</v>
      </c>
      <c r="C29" s="190">
        <v>803</v>
      </c>
      <c r="D29" s="194">
        <v>1.0913291655341126</v>
      </c>
      <c r="E29" s="129"/>
    </row>
    <row r="30" spans="2:7" ht="20" customHeight="1" x14ac:dyDescent="0.2">
      <c r="B30" s="47" t="s">
        <v>221</v>
      </c>
      <c r="C30" s="191">
        <v>329</v>
      </c>
      <c r="D30" s="94">
        <v>0.44713237292742591</v>
      </c>
      <c r="E30" s="129"/>
    </row>
    <row r="31" spans="2:7" ht="20" customHeight="1" x14ac:dyDescent="0.2">
      <c r="B31" s="47" t="s">
        <v>172</v>
      </c>
      <c r="C31" s="191">
        <v>116</v>
      </c>
      <c r="D31" s="94">
        <v>0.15765153574340854</v>
      </c>
      <c r="E31" s="129"/>
    </row>
    <row r="32" spans="2:7" ht="20" customHeight="1" x14ac:dyDescent="0.2">
      <c r="B32" s="47" t="s">
        <v>173</v>
      </c>
      <c r="C32" s="191">
        <v>308</v>
      </c>
      <c r="D32" s="94">
        <v>0.41859200869801577</v>
      </c>
      <c r="E32" s="129"/>
    </row>
    <row r="33" spans="2:5" ht="20" customHeight="1" x14ac:dyDescent="0.2">
      <c r="B33" s="47" t="s">
        <v>218</v>
      </c>
      <c r="C33" s="191">
        <v>50</v>
      </c>
      <c r="D33" s="94">
        <v>6.7953248165262298E-2</v>
      </c>
      <c r="E33" s="129"/>
    </row>
    <row r="34" spans="2:5" ht="20" customHeight="1" x14ac:dyDescent="0.2">
      <c r="B34" s="189" t="s">
        <v>179</v>
      </c>
      <c r="C34" s="190">
        <v>226</v>
      </c>
      <c r="D34" s="194">
        <v>0.30714868170698556</v>
      </c>
      <c r="E34" s="129"/>
    </row>
    <row r="35" spans="2:5" ht="20" customHeight="1" x14ac:dyDescent="0.2">
      <c r="B35" s="47" t="s">
        <v>221</v>
      </c>
      <c r="C35" s="191">
        <v>41</v>
      </c>
      <c r="D35" s="94">
        <v>5.5721663495515085E-2</v>
      </c>
      <c r="E35" s="129"/>
    </row>
    <row r="36" spans="2:5" ht="20" customHeight="1" x14ac:dyDescent="0.2">
      <c r="B36" s="47" t="s">
        <v>173</v>
      </c>
      <c r="C36" s="191">
        <v>185</v>
      </c>
      <c r="D36" s="94">
        <v>0.25142701821147051</v>
      </c>
      <c r="E36" s="129"/>
    </row>
    <row r="37" spans="2:5" ht="20" customHeight="1" x14ac:dyDescent="0.2">
      <c r="B37" s="189" t="s">
        <v>180</v>
      </c>
      <c r="C37" s="190">
        <v>146</v>
      </c>
      <c r="D37" s="194">
        <v>0.19842348464256593</v>
      </c>
      <c r="E37" s="129"/>
    </row>
    <row r="38" spans="2:5" ht="20" customHeight="1" x14ac:dyDescent="0.2">
      <c r="B38" s="47" t="s">
        <v>221</v>
      </c>
      <c r="C38" s="191">
        <v>124</v>
      </c>
      <c r="D38" s="94">
        <v>0.1685240554498505</v>
      </c>
      <c r="E38" s="129"/>
    </row>
    <row r="39" spans="2:5" ht="20" customHeight="1" x14ac:dyDescent="0.2">
      <c r="B39" s="47" t="s">
        <v>172</v>
      </c>
      <c r="C39" s="191">
        <v>1</v>
      </c>
      <c r="D39" s="94">
        <v>1.359064963305246E-3</v>
      </c>
      <c r="E39" s="129"/>
    </row>
    <row r="40" spans="2:5" ht="20" customHeight="1" x14ac:dyDescent="0.2">
      <c r="B40" s="47" t="s">
        <v>173</v>
      </c>
      <c r="C40" s="191">
        <v>21</v>
      </c>
      <c r="D40" s="94">
        <v>2.8540364229410163E-2</v>
      </c>
      <c r="E40" s="129"/>
    </row>
    <row r="41" spans="2:5" ht="20" customHeight="1" x14ac:dyDescent="0.2">
      <c r="B41" s="189" t="s">
        <v>177</v>
      </c>
      <c r="C41" s="190">
        <v>125</v>
      </c>
      <c r="D41" s="194">
        <v>0.16988312041315573</v>
      </c>
      <c r="E41" s="129"/>
    </row>
    <row r="42" spans="2:5" ht="20" customHeight="1" x14ac:dyDescent="0.2">
      <c r="B42" s="47" t="s">
        <v>221</v>
      </c>
      <c r="C42" s="191">
        <v>125</v>
      </c>
      <c r="D42" s="94">
        <v>0.16988312041315573</v>
      </c>
      <c r="E42" s="129"/>
    </row>
    <row r="43" spans="2:5" ht="20" customHeight="1" x14ac:dyDescent="0.2">
      <c r="B43" s="189" t="s">
        <v>178</v>
      </c>
      <c r="C43" s="190">
        <v>24</v>
      </c>
      <c r="D43" s="194">
        <v>3.2617559119325908E-2</v>
      </c>
      <c r="E43" s="129"/>
    </row>
    <row r="44" spans="2:5" ht="20" customHeight="1" x14ac:dyDescent="0.2">
      <c r="B44" s="47" t="s">
        <v>221</v>
      </c>
      <c r="C44" s="191">
        <v>24</v>
      </c>
      <c r="D44" s="94">
        <v>3.2617559119325908E-2</v>
      </c>
      <c r="E44" s="129"/>
    </row>
    <row r="45" spans="2:5" ht="20" customHeight="1" x14ac:dyDescent="0.2">
      <c r="B45" s="169" t="s">
        <v>3</v>
      </c>
      <c r="C45" s="192">
        <v>73580</v>
      </c>
      <c r="D45" s="195">
        <v>100</v>
      </c>
      <c r="E45" s="129"/>
    </row>
    <row r="46" spans="2:5" ht="20" hidden="1" customHeight="1" x14ac:dyDescent="0.2">
      <c r="B46" s="146"/>
      <c r="C46" s="86"/>
      <c r="D46" s="170"/>
      <c r="E46" s="129"/>
    </row>
    <row r="47" spans="2:5" ht="20" hidden="1" customHeight="1" x14ac:dyDescent="0.2">
      <c r="B47" s="146"/>
      <c r="C47" s="86"/>
      <c r="D47" s="170"/>
      <c r="E47" s="129"/>
    </row>
    <row r="48" spans="2:5" ht="20" hidden="1" customHeight="1" x14ac:dyDescent="0.2">
      <c r="B48" s="146"/>
      <c r="C48" s="86"/>
      <c r="D48" s="170"/>
      <c r="E48" s="129"/>
    </row>
    <row r="49" spans="2:5" ht="20" hidden="1" customHeight="1" x14ac:dyDescent="0.2">
      <c r="B49" s="146"/>
      <c r="C49" s="86"/>
      <c r="D49" s="170"/>
      <c r="E49" s="129"/>
    </row>
    <row r="50" spans="2:5" ht="20" hidden="1" customHeight="1" x14ac:dyDescent="0.2">
      <c r="B50" s="144"/>
      <c r="C50" s="168"/>
      <c r="D50" s="171"/>
      <c r="E50" s="129"/>
    </row>
    <row r="51" spans="2:5" ht="20" hidden="1" customHeight="1" x14ac:dyDescent="0.2">
      <c r="B51" s="146"/>
      <c r="C51" s="86"/>
      <c r="D51" s="170"/>
      <c r="E51" s="129"/>
    </row>
    <row r="52" spans="2:5" ht="20" hidden="1" customHeight="1" x14ac:dyDescent="0.2">
      <c r="B52" s="146"/>
      <c r="C52" s="86"/>
      <c r="D52" s="170"/>
      <c r="E52" s="129"/>
    </row>
    <row r="53" spans="2:5" ht="20" hidden="1" customHeight="1" x14ac:dyDescent="0.2">
      <c r="B53" s="146"/>
      <c r="C53" s="86"/>
      <c r="D53" s="170"/>
      <c r="E53" s="129"/>
    </row>
    <row r="54" spans="2:5" ht="20" hidden="1" customHeight="1" x14ac:dyDescent="0.2">
      <c r="B54" s="146"/>
      <c r="C54" s="86"/>
      <c r="D54" s="170"/>
      <c r="E54" s="129"/>
    </row>
    <row r="55" spans="2:5" ht="20" hidden="1" customHeight="1" x14ac:dyDescent="0.2">
      <c r="B55" s="146"/>
      <c r="C55" s="86"/>
      <c r="D55" s="170"/>
      <c r="E55" s="129"/>
    </row>
    <row r="56" spans="2:5" ht="20" hidden="1" customHeight="1" x14ac:dyDescent="0.2">
      <c r="B56" s="146"/>
      <c r="C56" s="86"/>
      <c r="D56" s="170"/>
      <c r="E56" s="129"/>
    </row>
    <row r="57" spans="2:5" ht="20" hidden="1" customHeight="1" x14ac:dyDescent="0.2">
      <c r="B57" s="146"/>
      <c r="C57" s="86"/>
      <c r="D57" s="170"/>
      <c r="E57" s="129"/>
    </row>
    <row r="58" spans="2:5" ht="20" hidden="1" customHeight="1" x14ac:dyDescent="0.2">
      <c r="B58" s="146"/>
      <c r="C58" s="86"/>
      <c r="D58" s="170"/>
      <c r="E58" s="129"/>
    </row>
    <row r="59" spans="2:5" ht="20" hidden="1" customHeight="1" x14ac:dyDescent="0.2">
      <c r="B59" s="146"/>
      <c r="C59" s="86"/>
      <c r="D59" s="170"/>
      <c r="E59" s="129"/>
    </row>
    <row r="60" spans="2:5" ht="20" hidden="1" customHeight="1" x14ac:dyDescent="0.2">
      <c r="B60" s="146"/>
      <c r="C60" s="86"/>
      <c r="D60" s="170"/>
      <c r="E60" s="129"/>
    </row>
    <row r="61" spans="2:5" ht="20" hidden="1" customHeight="1" x14ac:dyDescent="0.2">
      <c r="B61" s="146"/>
      <c r="C61" s="86"/>
      <c r="D61" s="170"/>
      <c r="E61" s="129"/>
    </row>
    <row r="62" spans="2:5" ht="20" hidden="1" customHeight="1" x14ac:dyDescent="0.2">
      <c r="B62" s="146"/>
      <c r="C62" s="86"/>
      <c r="D62" s="170"/>
      <c r="E62" s="129"/>
    </row>
    <row r="63" spans="2:5" ht="20" hidden="1" customHeight="1" x14ac:dyDescent="0.2">
      <c r="B63" s="144"/>
      <c r="C63" s="168"/>
      <c r="D63" s="171"/>
      <c r="E63" s="129"/>
    </row>
    <row r="64" spans="2:5" ht="20" hidden="1" customHeight="1" x14ac:dyDescent="0.2">
      <c r="B64" s="146"/>
      <c r="C64" s="86"/>
      <c r="D64" s="170"/>
      <c r="E64" s="129"/>
    </row>
    <row r="65" spans="2:5" ht="20" hidden="1" customHeight="1" x14ac:dyDescent="0.2">
      <c r="B65" s="146"/>
      <c r="C65" s="86"/>
      <c r="D65" s="170"/>
      <c r="E65" s="129"/>
    </row>
    <row r="66" spans="2:5" ht="20" hidden="1" customHeight="1" x14ac:dyDescent="0.2">
      <c r="B66" s="146"/>
      <c r="C66" s="86"/>
      <c r="D66" s="170"/>
      <c r="E66" s="129"/>
    </row>
    <row r="67" spans="2:5" ht="20" hidden="1" customHeight="1" x14ac:dyDescent="0.2">
      <c r="B67" s="146"/>
      <c r="C67" s="86"/>
      <c r="D67" s="170"/>
      <c r="E67" s="129"/>
    </row>
    <row r="68" spans="2:5" ht="20" hidden="1" customHeight="1" x14ac:dyDescent="0.2">
      <c r="B68" s="146"/>
      <c r="C68" s="86"/>
      <c r="D68" s="170"/>
      <c r="E68" s="129"/>
    </row>
    <row r="69" spans="2:5" ht="20" hidden="1" customHeight="1" x14ac:dyDescent="0.2">
      <c r="B69" s="146"/>
      <c r="C69" s="86"/>
      <c r="D69" s="170"/>
      <c r="E69" s="129"/>
    </row>
    <row r="70" spans="2:5" ht="20" hidden="1" customHeight="1" x14ac:dyDescent="0.2">
      <c r="B70" s="146"/>
      <c r="C70" s="86"/>
      <c r="D70" s="170"/>
      <c r="E70" s="129"/>
    </row>
    <row r="71" spans="2:5" ht="20" hidden="1" customHeight="1" x14ac:dyDescent="0.2">
      <c r="B71" s="146"/>
      <c r="C71" s="86"/>
      <c r="D71" s="170"/>
      <c r="E71" s="129"/>
    </row>
    <row r="72" spans="2:5" ht="20" hidden="1" customHeight="1" x14ac:dyDescent="0.2">
      <c r="B72" s="144"/>
      <c r="C72" s="168"/>
      <c r="D72" s="171"/>
      <c r="E72" s="129"/>
    </row>
    <row r="73" spans="2:5" ht="20" hidden="1" customHeight="1" x14ac:dyDescent="0.2">
      <c r="B73" s="146"/>
      <c r="C73" s="86"/>
      <c r="D73" s="170"/>
      <c r="E73" s="129"/>
    </row>
    <row r="74" spans="2:5" ht="20" hidden="1" customHeight="1" x14ac:dyDescent="0.2">
      <c r="B74" s="146"/>
      <c r="C74" s="86"/>
      <c r="D74" s="170"/>
      <c r="E74" s="129"/>
    </row>
    <row r="75" spans="2:5" ht="20" hidden="1" customHeight="1" x14ac:dyDescent="0.2">
      <c r="B75" s="146"/>
      <c r="C75" s="86"/>
      <c r="D75" s="170"/>
      <c r="E75" s="129"/>
    </row>
    <row r="76" spans="2:5" ht="20" hidden="1" customHeight="1" x14ac:dyDescent="0.2">
      <c r="B76" s="146"/>
      <c r="C76" s="86"/>
      <c r="D76" s="170"/>
      <c r="E76" s="129"/>
    </row>
    <row r="77" spans="2:5" ht="20" hidden="1" customHeight="1" x14ac:dyDescent="0.2">
      <c r="B77" s="144"/>
      <c r="C77" s="168"/>
      <c r="D77" s="171"/>
      <c r="E77" s="129"/>
    </row>
    <row r="78" spans="2:5" ht="20" hidden="1" customHeight="1" x14ac:dyDescent="0.2">
      <c r="B78" s="146"/>
      <c r="C78" s="86"/>
      <c r="D78" s="170"/>
      <c r="E78" s="129"/>
    </row>
    <row r="79" spans="2:5" ht="20" hidden="1" customHeight="1" x14ac:dyDescent="0.2">
      <c r="B79" s="146"/>
      <c r="C79" s="86"/>
      <c r="D79" s="170"/>
      <c r="E79" s="129"/>
    </row>
    <row r="80" spans="2:5" ht="20" hidden="1" customHeight="1" x14ac:dyDescent="0.2">
      <c r="B80" s="146"/>
      <c r="C80" s="86"/>
      <c r="D80" s="170"/>
      <c r="E80" s="129"/>
    </row>
    <row r="81" spans="2:5" ht="20" hidden="1" customHeight="1" x14ac:dyDescent="0.2">
      <c r="B81" s="146"/>
      <c r="C81" s="86"/>
      <c r="D81" s="170"/>
      <c r="E81" s="129"/>
    </row>
    <row r="82" spans="2:5" ht="20" hidden="1" customHeight="1" x14ac:dyDescent="0.2">
      <c r="B82" s="146"/>
      <c r="C82" s="86"/>
      <c r="D82" s="170"/>
      <c r="E82" s="129"/>
    </row>
    <row r="83" spans="2:5" ht="20" hidden="1" customHeight="1" x14ac:dyDescent="0.2">
      <c r="B83" s="146"/>
      <c r="C83" s="86"/>
      <c r="D83" s="170"/>
      <c r="E83" s="129"/>
    </row>
    <row r="84" spans="2:5" ht="20" hidden="1" customHeight="1" x14ac:dyDescent="0.2">
      <c r="B84" s="146"/>
      <c r="C84" s="86"/>
      <c r="D84" s="170"/>
      <c r="E84" s="129"/>
    </row>
    <row r="85" spans="2:5" ht="20" hidden="1" customHeight="1" x14ac:dyDescent="0.2">
      <c r="B85" s="146"/>
      <c r="C85" s="86"/>
      <c r="D85" s="170"/>
      <c r="E85" s="129"/>
    </row>
    <row r="86" spans="2:5" ht="20" hidden="1" customHeight="1" x14ac:dyDescent="0.2">
      <c r="B86" s="146"/>
      <c r="C86" s="86"/>
      <c r="D86" s="170"/>
      <c r="E86" s="129"/>
    </row>
    <row r="87" spans="2:5" ht="20" hidden="1" customHeight="1" x14ac:dyDescent="0.2">
      <c r="B87" s="146"/>
      <c r="C87" s="86"/>
      <c r="D87" s="170"/>
      <c r="E87" s="129"/>
    </row>
    <row r="88" spans="2:5" ht="20" hidden="1" customHeight="1" x14ac:dyDescent="0.2">
      <c r="B88" s="144"/>
      <c r="C88" s="168"/>
      <c r="D88" s="171"/>
      <c r="E88" s="129"/>
    </row>
    <row r="89" spans="2:5" ht="20" hidden="1" customHeight="1" x14ac:dyDescent="0.2">
      <c r="B89" s="146"/>
      <c r="C89" s="86"/>
      <c r="D89" s="170"/>
      <c r="E89" s="129"/>
    </row>
    <row r="90" spans="2:5" ht="20" hidden="1" customHeight="1" x14ac:dyDescent="0.2">
      <c r="B90" s="146"/>
      <c r="C90" s="86"/>
      <c r="D90" s="170"/>
      <c r="E90" s="129"/>
    </row>
    <row r="91" spans="2:5" ht="20" hidden="1" customHeight="1" x14ac:dyDescent="0.2">
      <c r="B91" s="146"/>
      <c r="C91" s="86"/>
      <c r="D91" s="170"/>
      <c r="E91" s="129"/>
    </row>
    <row r="92" spans="2:5" ht="20" hidden="1" customHeight="1" x14ac:dyDescent="0.2">
      <c r="B92" s="144"/>
      <c r="C92" s="168"/>
      <c r="D92" s="171"/>
      <c r="E92" s="129"/>
    </row>
    <row r="93" spans="2:5" ht="20" hidden="1" customHeight="1" x14ac:dyDescent="0.2">
      <c r="B93" s="146"/>
      <c r="C93" s="86"/>
      <c r="D93" s="170"/>
      <c r="E93" s="129"/>
    </row>
    <row r="94" spans="2:5" ht="20" hidden="1" customHeight="1" x14ac:dyDescent="0.2">
      <c r="B94" s="146"/>
      <c r="C94" s="86"/>
      <c r="D94" s="170"/>
      <c r="E94" s="129"/>
    </row>
    <row r="95" spans="2:5" ht="20" hidden="1" customHeight="1" x14ac:dyDescent="0.2">
      <c r="B95" s="146"/>
      <c r="C95" s="86"/>
      <c r="D95" s="170"/>
      <c r="E95" s="129"/>
    </row>
    <row r="96" spans="2:5" ht="20" hidden="1" customHeight="1" x14ac:dyDescent="0.2">
      <c r="B96" s="146"/>
      <c r="C96" s="86"/>
      <c r="D96" s="170"/>
      <c r="E96" s="129"/>
    </row>
    <row r="97" spans="2:5" ht="20" hidden="1" customHeight="1" x14ac:dyDescent="0.2">
      <c r="B97" s="146"/>
      <c r="C97" s="86"/>
      <c r="D97" s="170"/>
      <c r="E97" s="129"/>
    </row>
    <row r="98" spans="2:5" ht="20" hidden="1" customHeight="1" x14ac:dyDescent="0.2">
      <c r="B98" s="146"/>
      <c r="C98" s="86"/>
      <c r="D98" s="170"/>
      <c r="E98" s="129"/>
    </row>
    <row r="99" spans="2:5" ht="20" hidden="1" customHeight="1" x14ac:dyDescent="0.2">
      <c r="B99" s="146"/>
      <c r="C99" s="86"/>
      <c r="D99" s="170"/>
      <c r="E99" s="129"/>
    </row>
    <row r="100" spans="2:5" ht="20" hidden="1" customHeight="1" x14ac:dyDescent="0.2">
      <c r="B100" s="144"/>
      <c r="C100" s="168"/>
      <c r="D100" s="171"/>
      <c r="E100" s="129"/>
    </row>
    <row r="101" spans="2:5" ht="20" hidden="1" customHeight="1" x14ac:dyDescent="0.2">
      <c r="B101" s="146"/>
      <c r="C101" s="86"/>
      <c r="D101" s="170"/>
      <c r="E101" s="129"/>
    </row>
    <row r="102" spans="2:5" ht="20" hidden="1" customHeight="1" x14ac:dyDescent="0.2">
      <c r="B102" s="144"/>
      <c r="C102" s="168"/>
      <c r="D102" s="171"/>
      <c r="E102" s="129"/>
    </row>
    <row r="103" spans="2:5" ht="20" hidden="1" customHeight="1" x14ac:dyDescent="0.2">
      <c r="B103" s="146"/>
      <c r="C103" s="86"/>
      <c r="D103" s="170"/>
      <c r="E103" s="129"/>
    </row>
    <row r="104" spans="2:5" ht="20" hidden="1" customHeight="1" x14ac:dyDescent="0.2">
      <c r="B104" s="144"/>
      <c r="C104" s="168"/>
      <c r="D104" s="171"/>
      <c r="E104" s="129"/>
    </row>
    <row r="105" spans="2:5" ht="20" hidden="1" customHeight="1" x14ac:dyDescent="0.2">
      <c r="B105" s="146"/>
      <c r="C105" s="86"/>
      <c r="D105" s="170"/>
      <c r="E105" s="129"/>
    </row>
    <row r="106" spans="2:5" ht="20" hidden="1" customHeight="1" x14ac:dyDescent="0.2">
      <c r="B106" s="50"/>
      <c r="C106" s="53"/>
      <c r="D106" s="87"/>
      <c r="E106" s="129"/>
    </row>
    <row r="107" spans="2:5" ht="20" hidden="1" customHeight="1" x14ac:dyDescent="0.2">
      <c r="B107" s="123"/>
      <c r="C107" s="59"/>
      <c r="D107" s="77"/>
      <c r="E107" s="129"/>
    </row>
    <row r="108" spans="2:5" ht="20" hidden="1" customHeight="1" x14ac:dyDescent="0.2">
      <c r="B108" s="123"/>
      <c r="C108" s="59"/>
      <c r="D108" s="77"/>
      <c r="E108" s="129"/>
    </row>
    <row r="109" spans="2:5" ht="20" hidden="1" customHeight="1" x14ac:dyDescent="0.2">
      <c r="B109" s="123"/>
      <c r="C109" s="59"/>
      <c r="D109" s="77"/>
      <c r="E109" s="129"/>
    </row>
    <row r="110" spans="2:5" ht="20" hidden="1" customHeight="1" x14ac:dyDescent="0.2">
      <c r="B110" s="123"/>
      <c r="C110" s="59"/>
      <c r="D110" s="77"/>
      <c r="E110" s="129"/>
    </row>
    <row r="111" spans="2:5" ht="20" hidden="1" customHeight="1" x14ac:dyDescent="0.2">
      <c r="B111" s="123"/>
      <c r="C111" s="59"/>
      <c r="D111" s="77"/>
      <c r="E111" s="129"/>
    </row>
    <row r="112" spans="2:5" ht="20" hidden="1" customHeight="1" x14ac:dyDescent="0.2">
      <c r="B112" s="123"/>
      <c r="C112" s="59"/>
      <c r="D112" s="77"/>
      <c r="E112" s="129"/>
    </row>
    <row r="113" spans="2:5" ht="20" hidden="1" customHeight="1" x14ac:dyDescent="0.2">
      <c r="B113" s="123"/>
      <c r="C113" s="59"/>
      <c r="D113" s="77"/>
      <c r="E113" s="129"/>
    </row>
    <row r="114" spans="2:5" ht="20" hidden="1" customHeight="1" x14ac:dyDescent="0.2">
      <c r="B114" s="123"/>
      <c r="C114" s="59"/>
      <c r="D114" s="77"/>
      <c r="E114" s="129"/>
    </row>
    <row r="115" spans="2:5" ht="20" hidden="1" customHeight="1" x14ac:dyDescent="0.2">
      <c r="B115" s="123"/>
      <c r="C115" s="59"/>
      <c r="D115" s="77"/>
      <c r="E115" s="129"/>
    </row>
    <row r="116" spans="2:5" ht="20" hidden="1" customHeight="1" x14ac:dyDescent="0.2">
      <c r="B116" s="123"/>
      <c r="C116" s="59"/>
      <c r="D116" s="77"/>
      <c r="E116" s="129"/>
    </row>
    <row r="117" spans="2:5" ht="20" hidden="1" customHeight="1" x14ac:dyDescent="0.2">
      <c r="B117" s="123"/>
      <c r="C117" s="59"/>
      <c r="D117" s="77"/>
      <c r="E117" s="129"/>
    </row>
    <row r="118" spans="2:5" ht="20" hidden="1" customHeight="1" x14ac:dyDescent="0.2">
      <c r="B118" s="123"/>
      <c r="C118" s="59"/>
      <c r="D118" s="77"/>
      <c r="E118" s="129"/>
    </row>
    <row r="119" spans="2:5" ht="20" hidden="1" customHeight="1" x14ac:dyDescent="0.2">
      <c r="B119" s="123"/>
      <c r="C119" s="59"/>
      <c r="D119" s="77"/>
      <c r="E119" s="129"/>
    </row>
    <row r="120" spans="2:5" ht="20" hidden="1" customHeight="1" x14ac:dyDescent="0.2">
      <c r="B120" s="123"/>
      <c r="C120" s="59"/>
      <c r="D120" s="77"/>
      <c r="E120" s="129"/>
    </row>
    <row r="121" spans="2:5" ht="20" hidden="1" customHeight="1" x14ac:dyDescent="0.2">
      <c r="B121" s="123"/>
      <c r="C121" s="59"/>
      <c r="D121" s="77"/>
      <c r="E121" s="129"/>
    </row>
    <row r="122" spans="2:5" ht="20" hidden="1" customHeight="1" x14ac:dyDescent="0.2">
      <c r="B122" s="123"/>
      <c r="C122" s="59"/>
      <c r="D122" s="77"/>
      <c r="E122" s="129"/>
    </row>
    <row r="123" spans="2:5" ht="20" hidden="1" customHeight="1" x14ac:dyDescent="0.2">
      <c r="B123" s="123"/>
      <c r="C123" s="59"/>
      <c r="D123" s="77"/>
      <c r="E123" s="129"/>
    </row>
    <row r="124" spans="2:5" ht="20" hidden="1" customHeight="1" x14ac:dyDescent="0.2">
      <c r="B124" s="123"/>
      <c r="C124" s="59"/>
      <c r="D124" s="77"/>
      <c r="E124" s="129"/>
    </row>
    <row r="125" spans="2:5" ht="20" hidden="1" customHeight="1" x14ac:dyDescent="0.2">
      <c r="B125" s="123"/>
      <c r="C125" s="59"/>
      <c r="D125" s="77"/>
      <c r="E125" s="129"/>
    </row>
    <row r="126" spans="2:5" ht="20" hidden="1" customHeight="1" x14ac:dyDescent="0.2">
      <c r="B126" s="123"/>
      <c r="C126" s="59"/>
      <c r="D126" s="77"/>
      <c r="E126" s="129"/>
    </row>
    <row r="127" spans="2:5" ht="20" hidden="1" customHeight="1" x14ac:dyDescent="0.2">
      <c r="B127" s="123"/>
      <c r="C127" s="59"/>
      <c r="D127" s="77"/>
      <c r="E127" s="129"/>
    </row>
    <row r="128" spans="2:5" ht="20" hidden="1" customHeight="1" x14ac:dyDescent="0.2">
      <c r="B128" s="123"/>
      <c r="C128" s="59"/>
      <c r="D128" s="77"/>
      <c r="E128" s="129"/>
    </row>
    <row r="129" spans="2:5" ht="20" hidden="1" customHeight="1" x14ac:dyDescent="0.2">
      <c r="B129" s="123"/>
      <c r="C129" s="59"/>
      <c r="D129" s="77"/>
      <c r="E129" s="129"/>
    </row>
    <row r="130" spans="2:5" ht="20" hidden="1" customHeight="1" x14ac:dyDescent="0.2">
      <c r="B130" s="123"/>
      <c r="C130" s="59"/>
      <c r="D130" s="77"/>
      <c r="E130" s="129"/>
    </row>
    <row r="131" spans="2:5" ht="20" hidden="1" customHeight="1" x14ac:dyDescent="0.2">
      <c r="B131" s="123"/>
      <c r="C131" s="59"/>
      <c r="D131" s="77"/>
      <c r="E131" s="129"/>
    </row>
    <row r="132" spans="2:5" ht="20" hidden="1" customHeight="1" x14ac:dyDescent="0.2">
      <c r="B132" s="123"/>
      <c r="C132" s="59"/>
      <c r="D132" s="77"/>
      <c r="E132" s="129"/>
    </row>
    <row r="133" spans="2:5" ht="20" hidden="1" customHeight="1" x14ac:dyDescent="0.2">
      <c r="B133" s="123"/>
      <c r="C133" s="59"/>
      <c r="D133" s="77"/>
      <c r="E133" s="129"/>
    </row>
    <row r="134" spans="2:5" ht="20" hidden="1" customHeight="1" x14ac:dyDescent="0.2">
      <c r="B134" s="123"/>
      <c r="C134" s="59"/>
      <c r="D134" s="77"/>
      <c r="E134" s="129"/>
    </row>
    <row r="135" spans="2:5" ht="20" hidden="1" customHeight="1" x14ac:dyDescent="0.2">
      <c r="B135" s="123"/>
      <c r="C135" s="59"/>
      <c r="D135" s="77"/>
      <c r="E135" s="129"/>
    </row>
    <row r="136" spans="2:5" ht="20" hidden="1" customHeight="1" x14ac:dyDescent="0.2">
      <c r="B136" s="123"/>
      <c r="C136" s="59"/>
      <c r="D136" s="77"/>
      <c r="E136" s="129"/>
    </row>
    <row r="137" spans="2:5" ht="20" hidden="1" customHeight="1" x14ac:dyDescent="0.2">
      <c r="B137" s="123"/>
      <c r="C137" s="59"/>
      <c r="D137" s="77"/>
      <c r="E137" s="129"/>
    </row>
    <row r="138" spans="2:5" ht="20" hidden="1" customHeight="1" x14ac:dyDescent="0.2">
      <c r="B138" s="123"/>
      <c r="C138" s="59"/>
      <c r="D138" s="77"/>
      <c r="E138" s="129"/>
    </row>
    <row r="139" spans="2:5" ht="20" hidden="1" customHeight="1" x14ac:dyDescent="0.2">
      <c r="B139" s="123"/>
      <c r="C139" s="59"/>
      <c r="D139" s="77"/>
      <c r="E139" s="129"/>
    </row>
    <row r="140" spans="2:5" ht="20" hidden="1" customHeight="1" x14ac:dyDescent="0.2">
      <c r="B140" s="123"/>
      <c r="C140" s="59"/>
      <c r="D140" s="77"/>
      <c r="E140" s="129"/>
    </row>
    <row r="141" spans="2:5" ht="20" hidden="1" customHeight="1" x14ac:dyDescent="0.2">
      <c r="B141" s="123"/>
      <c r="C141" s="59"/>
      <c r="D141" s="77"/>
      <c r="E141" s="129"/>
    </row>
    <row r="142" spans="2:5" ht="20" hidden="1" customHeight="1" x14ac:dyDescent="0.2">
      <c r="B142" s="123"/>
      <c r="C142" s="59"/>
      <c r="D142" s="77"/>
      <c r="E142" s="129"/>
    </row>
    <row r="143" spans="2:5" ht="20" hidden="1" customHeight="1" x14ac:dyDescent="0.2">
      <c r="B143" s="123"/>
      <c r="C143" s="59"/>
      <c r="D143" s="77"/>
      <c r="E143" s="129"/>
    </row>
    <row r="144" spans="2:5" ht="20" hidden="1" customHeight="1" x14ac:dyDescent="0.2">
      <c r="B144" s="123"/>
      <c r="C144" s="59"/>
      <c r="D144" s="77"/>
      <c r="E144" s="129"/>
    </row>
    <row r="145" spans="2:5" ht="20" hidden="1" customHeight="1" x14ac:dyDescent="0.2">
      <c r="B145" s="123"/>
      <c r="C145" s="59"/>
      <c r="D145" s="77"/>
      <c r="E145" s="129"/>
    </row>
    <row r="146" spans="2:5" ht="20" hidden="1" customHeight="1" x14ac:dyDescent="0.2">
      <c r="B146" s="123"/>
      <c r="C146" s="59"/>
      <c r="D146" s="77"/>
      <c r="E146" s="129"/>
    </row>
    <row r="147" spans="2:5" ht="20" hidden="1" customHeight="1" x14ac:dyDescent="0.2">
      <c r="B147" s="123"/>
      <c r="C147" s="59"/>
      <c r="D147" s="77"/>
      <c r="E147" s="129"/>
    </row>
    <row r="148" spans="2:5" ht="20" hidden="1" customHeight="1" x14ac:dyDescent="0.2">
      <c r="B148" s="123"/>
      <c r="C148" s="59"/>
      <c r="D148" s="77"/>
      <c r="E148" s="129"/>
    </row>
    <row r="149" spans="2:5" ht="20" hidden="1" customHeight="1" x14ac:dyDescent="0.2">
      <c r="B149" s="123"/>
      <c r="C149" s="59"/>
      <c r="D149" s="77"/>
      <c r="E149" s="129"/>
    </row>
    <row r="150" spans="2:5" ht="20" hidden="1" customHeight="1" x14ac:dyDescent="0.2">
      <c r="B150" s="123"/>
      <c r="C150" s="59"/>
      <c r="D150" s="77"/>
      <c r="E150" s="129"/>
    </row>
    <row r="151" spans="2:5" ht="20" hidden="1" customHeight="1" x14ac:dyDescent="0.2">
      <c r="B151" s="123"/>
      <c r="C151" s="59"/>
      <c r="D151" s="77"/>
      <c r="E151" s="129"/>
    </row>
    <row r="152" spans="2:5" ht="20" hidden="1" customHeight="1" x14ac:dyDescent="0.2">
      <c r="B152" s="123"/>
      <c r="C152" s="59"/>
      <c r="D152" s="77"/>
      <c r="E152" s="129"/>
    </row>
    <row r="153" spans="2:5" ht="20" hidden="1" customHeight="1" x14ac:dyDescent="0.2">
      <c r="B153" s="123"/>
      <c r="C153" s="59"/>
      <c r="D153" s="77"/>
      <c r="E153" s="129"/>
    </row>
    <row r="154" spans="2:5" ht="20" hidden="1" customHeight="1" x14ac:dyDescent="0.2">
      <c r="B154" s="123"/>
      <c r="C154" s="59"/>
      <c r="D154" s="77"/>
      <c r="E154" s="129"/>
    </row>
    <row r="155" spans="2:5" ht="20" hidden="1" customHeight="1" x14ac:dyDescent="0.2">
      <c r="B155" s="123"/>
      <c r="C155" s="59"/>
      <c r="D155" s="77"/>
      <c r="E155" s="129"/>
    </row>
    <row r="156" spans="2:5" ht="20" hidden="1" customHeight="1" x14ac:dyDescent="0.2">
      <c r="B156" s="123"/>
      <c r="C156" s="59"/>
      <c r="D156" s="77"/>
      <c r="E156" s="129"/>
    </row>
    <row r="157" spans="2:5" ht="20" hidden="1" customHeight="1" x14ac:dyDescent="0.2">
      <c r="B157" s="123"/>
      <c r="C157" s="59"/>
      <c r="D157" s="77"/>
      <c r="E157" s="129"/>
    </row>
    <row r="158" spans="2:5" ht="20" hidden="1" customHeight="1" x14ac:dyDescent="0.2">
      <c r="B158" s="123"/>
      <c r="C158" s="59"/>
      <c r="D158" s="77"/>
      <c r="E158" s="129"/>
    </row>
    <row r="159" spans="2:5" ht="20" hidden="1" customHeight="1" x14ac:dyDescent="0.2">
      <c r="B159" s="123"/>
      <c r="C159" s="59"/>
      <c r="D159" s="77"/>
      <c r="E159" s="129"/>
    </row>
    <row r="160" spans="2:5" ht="20" hidden="1" customHeight="1" x14ac:dyDescent="0.2">
      <c r="B160" s="123"/>
      <c r="C160" s="59"/>
      <c r="D160" s="77"/>
      <c r="E160" s="129"/>
    </row>
    <row r="161" spans="2:5" ht="20" hidden="1" customHeight="1" x14ac:dyDescent="0.2">
      <c r="B161" s="123"/>
      <c r="C161" s="59"/>
      <c r="D161" s="77"/>
      <c r="E161" s="129"/>
    </row>
    <row r="162" spans="2:5" ht="20" hidden="1" customHeight="1" x14ac:dyDescent="0.2">
      <c r="B162" s="123"/>
      <c r="C162" s="59"/>
      <c r="D162" s="77"/>
      <c r="E162" s="129"/>
    </row>
    <row r="163" spans="2:5" ht="20" hidden="1" customHeight="1" x14ac:dyDescent="0.2">
      <c r="B163" s="123"/>
      <c r="C163" s="59"/>
      <c r="D163" s="77"/>
      <c r="E163" s="129"/>
    </row>
    <row r="164" spans="2:5" ht="20" hidden="1" customHeight="1" x14ac:dyDescent="0.2">
      <c r="B164" s="123"/>
      <c r="C164" s="59"/>
      <c r="D164" s="77"/>
      <c r="E164" s="129"/>
    </row>
    <row r="165" spans="2:5" ht="20" hidden="1" customHeight="1" x14ac:dyDescent="0.2">
      <c r="B165" s="123"/>
      <c r="C165" s="59"/>
      <c r="D165" s="77"/>
      <c r="E165" s="129"/>
    </row>
    <row r="166" spans="2:5" ht="20" hidden="1" customHeight="1" x14ac:dyDescent="0.2">
      <c r="B166" s="123"/>
      <c r="C166" s="59"/>
      <c r="D166" s="77"/>
      <c r="E166" s="129"/>
    </row>
    <row r="167" spans="2:5" ht="20" hidden="1" customHeight="1" x14ac:dyDescent="0.2">
      <c r="B167" s="123"/>
      <c r="C167" s="59"/>
      <c r="D167" s="77"/>
      <c r="E167" s="129"/>
    </row>
    <row r="168" spans="2:5" ht="20" hidden="1" customHeight="1" x14ac:dyDescent="0.2">
      <c r="B168" s="123"/>
      <c r="C168" s="59"/>
      <c r="D168" s="77"/>
      <c r="E168" s="129"/>
    </row>
    <row r="169" spans="2:5" ht="20" hidden="1" customHeight="1" x14ac:dyDescent="0.2">
      <c r="B169" s="123"/>
      <c r="C169" s="59"/>
      <c r="D169" s="77"/>
      <c r="E169" s="129"/>
    </row>
    <row r="170" spans="2:5" ht="20" hidden="1" customHeight="1" x14ac:dyDescent="0.2">
      <c r="B170" s="123"/>
      <c r="C170" s="59"/>
      <c r="D170" s="77"/>
      <c r="E170" s="129"/>
    </row>
    <row r="171" spans="2:5" ht="20" hidden="1" customHeight="1" x14ac:dyDescent="0.2">
      <c r="B171" s="123"/>
      <c r="C171" s="59"/>
      <c r="D171" s="77"/>
      <c r="E171" s="129"/>
    </row>
    <row r="172" spans="2:5" ht="20" hidden="1" customHeight="1" x14ac:dyDescent="0.2">
      <c r="B172" s="123"/>
      <c r="C172" s="59"/>
      <c r="D172" s="77"/>
      <c r="E172" s="129"/>
    </row>
    <row r="173" spans="2:5" ht="20" hidden="1" customHeight="1" x14ac:dyDescent="0.2">
      <c r="B173" s="123"/>
      <c r="C173" s="59"/>
      <c r="D173" s="77"/>
      <c r="E173" s="129"/>
    </row>
    <row r="174" spans="2:5" ht="20" hidden="1" customHeight="1" x14ac:dyDescent="0.2">
      <c r="B174" s="123"/>
      <c r="C174" s="59"/>
      <c r="D174" s="77"/>
      <c r="E174" s="129"/>
    </row>
    <row r="175" spans="2:5" ht="20" hidden="1" customHeight="1" x14ac:dyDescent="0.2">
      <c r="B175" s="123"/>
      <c r="C175" s="59"/>
      <c r="D175" s="77"/>
      <c r="E175" s="129"/>
    </row>
    <row r="176" spans="2:5" ht="20" hidden="1" customHeight="1" x14ac:dyDescent="0.2">
      <c r="B176" s="123"/>
      <c r="C176" s="59"/>
      <c r="D176" s="77"/>
      <c r="E176" s="129"/>
    </row>
    <row r="177" spans="2:5" ht="20" hidden="1" customHeight="1" x14ac:dyDescent="0.2">
      <c r="B177" s="123"/>
      <c r="C177" s="59"/>
      <c r="D177" s="77"/>
      <c r="E177" s="129"/>
    </row>
    <row r="178" spans="2:5" ht="20" hidden="1" customHeight="1" x14ac:dyDescent="0.2">
      <c r="B178" s="123"/>
      <c r="C178" s="59"/>
      <c r="D178" s="77"/>
      <c r="E178" s="129"/>
    </row>
    <row r="179" spans="2:5" ht="20" hidden="1" customHeight="1" x14ac:dyDescent="0.2">
      <c r="B179" s="123"/>
      <c r="C179" s="59"/>
      <c r="D179" s="77"/>
      <c r="E179" s="129"/>
    </row>
    <row r="180" spans="2:5" ht="20" hidden="1" customHeight="1" x14ac:dyDescent="0.2">
      <c r="B180" s="123"/>
      <c r="C180" s="59"/>
      <c r="D180" s="77"/>
      <c r="E180" s="129"/>
    </row>
    <row r="181" spans="2:5" ht="20" hidden="1" customHeight="1" x14ac:dyDescent="0.2">
      <c r="B181" s="123"/>
      <c r="C181" s="59"/>
      <c r="D181" s="77"/>
      <c r="E181" s="129"/>
    </row>
    <row r="182" spans="2:5" ht="20" hidden="1" customHeight="1" x14ac:dyDescent="0.2">
      <c r="B182" s="123"/>
      <c r="C182" s="59"/>
      <c r="D182" s="77"/>
      <c r="E182" s="129"/>
    </row>
    <row r="183" spans="2:5" ht="20" hidden="1" customHeight="1" x14ac:dyDescent="0.2">
      <c r="B183" s="123"/>
      <c r="C183" s="59"/>
      <c r="D183" s="77"/>
      <c r="E183" s="129"/>
    </row>
    <row r="184" spans="2:5" ht="20" hidden="1" customHeight="1" x14ac:dyDescent="0.2">
      <c r="B184" s="123"/>
      <c r="C184" s="59"/>
      <c r="D184" s="77"/>
      <c r="E184" s="129"/>
    </row>
    <row r="185" spans="2:5" ht="20" hidden="1" customHeight="1" x14ac:dyDescent="0.2">
      <c r="B185" s="166"/>
      <c r="C185" s="164"/>
      <c r="D185" s="139"/>
      <c r="E185" s="129"/>
    </row>
    <row r="186" spans="2:5" ht="20" hidden="1" customHeight="1" x14ac:dyDescent="0.2">
      <c r="B186" s="123"/>
      <c r="C186" s="59"/>
      <c r="D186" s="77"/>
      <c r="E186" s="129"/>
    </row>
    <row r="187" spans="2:5" ht="20" hidden="1" customHeight="1" x14ac:dyDescent="0.2">
      <c r="B187" s="123"/>
      <c r="C187" s="59"/>
      <c r="D187" s="77"/>
      <c r="E187" s="129"/>
    </row>
    <row r="188" spans="2:5" ht="20" hidden="1" customHeight="1" x14ac:dyDescent="0.2">
      <c r="B188" s="123"/>
      <c r="C188" s="59"/>
      <c r="D188" s="77"/>
      <c r="E188" s="129"/>
    </row>
    <row r="189" spans="2:5" ht="20" hidden="1" customHeight="1" x14ac:dyDescent="0.2">
      <c r="B189" s="123"/>
      <c r="C189" s="59"/>
      <c r="D189" s="77"/>
      <c r="E189" s="129"/>
    </row>
    <row r="190" spans="2:5" ht="20" hidden="1" customHeight="1" x14ac:dyDescent="0.2">
      <c r="B190" s="166"/>
      <c r="C190" s="164"/>
      <c r="D190" s="139"/>
      <c r="E190" s="129"/>
    </row>
    <row r="191" spans="2:5" ht="20" hidden="1" customHeight="1" x14ac:dyDescent="0.2">
      <c r="B191" s="123"/>
      <c r="C191" s="59"/>
      <c r="D191" s="77"/>
      <c r="E191" s="129"/>
    </row>
    <row r="192" spans="2:5" ht="20" hidden="1" customHeight="1" x14ac:dyDescent="0.2">
      <c r="B192" s="166"/>
      <c r="C192" s="164"/>
      <c r="D192" s="139"/>
      <c r="E192" s="129"/>
    </row>
    <row r="193" spans="2:10" ht="20" hidden="1" customHeight="1" x14ac:dyDescent="0.2">
      <c r="B193" s="123"/>
      <c r="C193" s="59"/>
      <c r="D193" s="77"/>
      <c r="E193" s="129"/>
    </row>
    <row r="194" spans="2:10" hidden="1" x14ac:dyDescent="0.2">
      <c r="B194" s="166"/>
      <c r="C194" s="164"/>
      <c r="D194" s="139"/>
      <c r="E194" s="14"/>
      <c r="I194" s="14"/>
    </row>
    <row r="195" spans="2:10" hidden="1" x14ac:dyDescent="0.2">
      <c r="B195" s="123"/>
      <c r="C195" s="59"/>
      <c r="D195" s="77"/>
    </row>
    <row r="196" spans="2:10" hidden="1" x14ac:dyDescent="0.2">
      <c r="B196" s="166"/>
      <c r="C196" s="164"/>
      <c r="D196" s="139"/>
    </row>
    <row r="197" spans="2:10" hidden="1" x14ac:dyDescent="0.2">
      <c r="B197" s="134"/>
      <c r="C197" s="58"/>
      <c r="D197" s="135"/>
    </row>
    <row r="198" spans="2:10" hidden="1" x14ac:dyDescent="0.2">
      <c r="B198" s="134"/>
      <c r="C198" s="58"/>
      <c r="D198" s="135"/>
    </row>
    <row r="199" spans="2:10" hidden="1" x14ac:dyDescent="0.2">
      <c r="B199" s="134"/>
      <c r="C199" s="58"/>
      <c r="D199" s="135"/>
    </row>
    <row r="200" spans="2:10" hidden="1" x14ac:dyDescent="0.2">
      <c r="B200" s="136"/>
      <c r="C200" s="138"/>
      <c r="D200" s="137"/>
    </row>
    <row r="201" spans="2:10" ht="25" customHeight="1" x14ac:dyDescent="0.2">
      <c r="B201" s="20" t="s">
        <v>37</v>
      </c>
      <c r="C201" s="20"/>
      <c r="D201" s="20"/>
      <c r="E201" s="20"/>
      <c r="I201" s="20"/>
      <c r="J201" s="20"/>
    </row>
    <row r="202" spans="2:10" x14ac:dyDescent="0.2"/>
    <row r="203" spans="2:10" x14ac:dyDescent="0.2"/>
    <row r="204" spans="2:10" x14ac:dyDescent="0.2"/>
  </sheetData>
  <sheetProtection algorithmName="SHA-512" hashValue="+sugF+O9F2s/8WwhIPw2239NsNpxfDFwddvqnsRAtPIxntMNqOk21xM9CfzWI9TWuK3FFl04KeP5DNPU3HUecw==" saltValue="9fOmaUjoy3cluHUBl9Jwuw==" spinCount="100000" sheet="1" objects="1" scenarios="1"/>
  <sortState xmlns:xlrd2="http://schemas.microsoft.com/office/spreadsheetml/2017/richdata2" ref="F47:H55">
    <sortCondition descending="1" ref="G47:G55"/>
  </sortState>
  <mergeCells count="5">
    <mergeCell ref="B1:I1"/>
    <mergeCell ref="C4:D4"/>
    <mergeCell ref="C5:D5"/>
    <mergeCell ref="C3:D3"/>
    <mergeCell ref="B3:B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20">
    <pageSetUpPr fitToPage="1"/>
  </sheetPr>
  <dimension ref="A1:J154"/>
  <sheetViews>
    <sheetView showGridLines="0" zoomScaleNormal="100" workbookViewId="0"/>
  </sheetViews>
  <sheetFormatPr baseColWidth="10" defaultColWidth="0" defaultRowHeight="15" zeroHeight="1" x14ac:dyDescent="0.2"/>
  <cols>
    <col min="1" max="1" width="4.6640625" style="2" customWidth="1"/>
    <col min="2" max="2" width="40.83203125" style="2" customWidth="1"/>
    <col min="3" max="4" width="20.83203125" style="2" customWidth="1"/>
    <col min="5" max="5" width="4.6640625" style="2" customWidth="1"/>
    <col min="6" max="6" width="38.1640625" style="2" customWidth="1"/>
    <col min="7" max="7" width="18.33203125" style="2" customWidth="1"/>
    <col min="8" max="8" width="13.5" style="2" customWidth="1"/>
    <col min="9" max="9" width="6.1640625" style="2" customWidth="1"/>
    <col min="10" max="16384" width="11.5" style="2" hidden="1"/>
  </cols>
  <sheetData>
    <row r="1" spans="1:9" ht="100" customHeight="1" x14ac:dyDescent="0.2">
      <c r="A1" s="110"/>
      <c r="B1" s="243" t="s">
        <v>75</v>
      </c>
      <c r="C1" s="243"/>
      <c r="D1" s="243"/>
      <c r="E1" s="243"/>
      <c r="F1" s="243"/>
      <c r="G1" s="243"/>
      <c r="H1" s="243"/>
      <c r="I1" s="243"/>
    </row>
    <row r="2" spans="1:9" ht="19.75" customHeight="1" x14ac:dyDescent="0.2">
      <c r="A2" s="76"/>
      <c r="B2" s="75"/>
      <c r="C2" s="75"/>
      <c r="D2" s="75"/>
      <c r="E2" s="75"/>
    </row>
    <row r="3" spans="1:9" ht="50" customHeight="1" x14ac:dyDescent="0.2">
      <c r="B3" s="245" t="s">
        <v>216</v>
      </c>
      <c r="C3" s="255" t="s">
        <v>215</v>
      </c>
      <c r="D3" s="256"/>
      <c r="E3" s="72"/>
    </row>
    <row r="4" spans="1:9" ht="20" customHeight="1" x14ac:dyDescent="0.2">
      <c r="B4" s="245"/>
      <c r="C4" s="257" t="s">
        <v>183</v>
      </c>
      <c r="D4" s="258"/>
    </row>
    <row r="5" spans="1:9" ht="20" customHeight="1" x14ac:dyDescent="0.2">
      <c r="B5" s="245"/>
      <c r="C5" s="237"/>
      <c r="D5" s="259"/>
    </row>
    <row r="6" spans="1:9" ht="20" customHeight="1" x14ac:dyDescent="0.2">
      <c r="B6" s="245"/>
      <c r="C6" s="112" t="s">
        <v>51</v>
      </c>
      <c r="D6" s="112" t="s">
        <v>6</v>
      </c>
    </row>
    <row r="7" spans="1:9" ht="20" customHeight="1" x14ac:dyDescent="0.2">
      <c r="B7" s="198" t="s">
        <v>171</v>
      </c>
      <c r="C7" s="199">
        <v>107</v>
      </c>
      <c r="D7" s="194">
        <v>33.4375</v>
      </c>
      <c r="E7" s="128"/>
    </row>
    <row r="8" spans="1:9" ht="20" customHeight="1" x14ac:dyDescent="0.2">
      <c r="B8" s="196" t="s">
        <v>172</v>
      </c>
      <c r="C8" s="200">
        <v>9</v>
      </c>
      <c r="D8" s="94">
        <v>2.8125</v>
      </c>
      <c r="E8" s="128"/>
    </row>
    <row r="9" spans="1:9" ht="20" customHeight="1" x14ac:dyDescent="0.2">
      <c r="B9" s="196" t="s">
        <v>221</v>
      </c>
      <c r="C9" s="200">
        <v>47</v>
      </c>
      <c r="D9" s="94">
        <v>14.6875</v>
      </c>
      <c r="E9" s="128"/>
    </row>
    <row r="10" spans="1:9" ht="20" customHeight="1" x14ac:dyDescent="0.2">
      <c r="B10" s="196" t="s">
        <v>218</v>
      </c>
      <c r="C10" s="200">
        <v>2</v>
      </c>
      <c r="D10" s="94">
        <v>0.625</v>
      </c>
      <c r="E10" s="128"/>
      <c r="F10" s="20"/>
      <c r="G10" s="20"/>
      <c r="H10" s="20"/>
    </row>
    <row r="11" spans="1:9" ht="20" customHeight="1" x14ac:dyDescent="0.2">
      <c r="B11" s="196" t="s">
        <v>173</v>
      </c>
      <c r="C11" s="200">
        <v>49</v>
      </c>
      <c r="D11" s="94">
        <v>15.312500000000002</v>
      </c>
      <c r="E11" s="128"/>
    </row>
    <row r="12" spans="1:9" ht="20" customHeight="1" x14ac:dyDescent="0.2">
      <c r="B12" s="198" t="s">
        <v>174</v>
      </c>
      <c r="C12" s="199">
        <v>93</v>
      </c>
      <c r="D12" s="194">
        <v>29.062500000000004</v>
      </c>
      <c r="E12" s="128"/>
    </row>
    <row r="13" spans="1:9" ht="20" customHeight="1" x14ac:dyDescent="0.2">
      <c r="B13" s="196" t="s">
        <v>172</v>
      </c>
      <c r="C13" s="200">
        <v>12</v>
      </c>
      <c r="D13" s="94">
        <v>3.75</v>
      </c>
      <c r="E13" s="128"/>
    </row>
    <row r="14" spans="1:9" ht="20" customHeight="1" x14ac:dyDescent="0.2">
      <c r="B14" s="196" t="s">
        <v>221</v>
      </c>
      <c r="C14" s="200">
        <v>16</v>
      </c>
      <c r="D14" s="94">
        <v>5</v>
      </c>
      <c r="E14" s="128"/>
    </row>
    <row r="15" spans="1:9" ht="20" customHeight="1" x14ac:dyDescent="0.2">
      <c r="B15" s="196" t="s">
        <v>218</v>
      </c>
      <c r="C15" s="200">
        <v>18</v>
      </c>
      <c r="D15" s="94">
        <v>5.625</v>
      </c>
      <c r="E15" s="128"/>
    </row>
    <row r="16" spans="1:9" ht="20" customHeight="1" x14ac:dyDescent="0.2">
      <c r="B16" s="196" t="s">
        <v>173</v>
      </c>
      <c r="C16" s="200">
        <v>47</v>
      </c>
      <c r="D16" s="94">
        <v>14.6875</v>
      </c>
      <c r="E16" s="128"/>
    </row>
    <row r="17" spans="2:8" ht="20" customHeight="1" x14ac:dyDescent="0.2">
      <c r="B17" s="198" t="s">
        <v>180</v>
      </c>
      <c r="C17" s="199">
        <v>37</v>
      </c>
      <c r="D17" s="194">
        <v>11.5625</v>
      </c>
      <c r="E17" s="128"/>
    </row>
    <row r="18" spans="2:8" ht="20" customHeight="1" x14ac:dyDescent="0.2">
      <c r="B18" s="196" t="s">
        <v>172</v>
      </c>
      <c r="C18" s="200">
        <v>1</v>
      </c>
      <c r="D18" s="94">
        <v>0.3125</v>
      </c>
      <c r="E18" s="128"/>
    </row>
    <row r="19" spans="2:8" ht="20" customHeight="1" x14ac:dyDescent="0.2">
      <c r="B19" s="196" t="s">
        <v>221</v>
      </c>
      <c r="C19" s="200">
        <v>27</v>
      </c>
      <c r="D19" s="94">
        <v>8.4375</v>
      </c>
      <c r="E19" s="128"/>
    </row>
    <row r="20" spans="2:8" ht="20" customHeight="1" x14ac:dyDescent="0.2">
      <c r="B20" s="196" t="s">
        <v>173</v>
      </c>
      <c r="C20" s="200">
        <v>9</v>
      </c>
      <c r="D20" s="94">
        <v>2.8125</v>
      </c>
      <c r="E20" s="128"/>
    </row>
    <row r="21" spans="2:8" ht="20" customHeight="1" x14ac:dyDescent="0.2">
      <c r="B21" s="189" t="s">
        <v>219</v>
      </c>
      <c r="C21" s="199">
        <v>35</v>
      </c>
      <c r="D21" s="194">
        <v>10.9375</v>
      </c>
      <c r="E21" s="128"/>
      <c r="F21" s="177"/>
      <c r="G21" s="178"/>
      <c r="H21" s="179"/>
    </row>
    <row r="22" spans="2:8" ht="20" customHeight="1" x14ac:dyDescent="0.2">
      <c r="B22" s="196" t="s">
        <v>172</v>
      </c>
      <c r="C22" s="200">
        <v>11</v>
      </c>
      <c r="D22" s="94">
        <v>3.4375000000000004</v>
      </c>
      <c r="E22" s="128"/>
      <c r="F22" s="89"/>
      <c r="G22" s="180"/>
      <c r="H22" s="181"/>
    </row>
    <row r="23" spans="2:8" ht="20" customHeight="1" x14ac:dyDescent="0.2">
      <c r="B23" s="196" t="s">
        <v>221</v>
      </c>
      <c r="C23" s="200">
        <v>19</v>
      </c>
      <c r="D23" s="94">
        <v>5.9375</v>
      </c>
      <c r="E23" s="128"/>
    </row>
    <row r="24" spans="2:8" ht="20" customHeight="1" x14ac:dyDescent="0.2">
      <c r="B24" s="196" t="s">
        <v>173</v>
      </c>
      <c r="C24" s="200">
        <v>5</v>
      </c>
      <c r="D24" s="94">
        <v>1.5625</v>
      </c>
      <c r="E24" s="128"/>
      <c r="G24" s="176"/>
    </row>
    <row r="25" spans="2:8" ht="20" customHeight="1" x14ac:dyDescent="0.2">
      <c r="B25" s="198" t="s">
        <v>176</v>
      </c>
      <c r="C25" s="199">
        <v>17</v>
      </c>
      <c r="D25" s="194">
        <v>5.3125</v>
      </c>
      <c r="E25" s="128"/>
    </row>
    <row r="26" spans="2:8" ht="20" customHeight="1" x14ac:dyDescent="0.2">
      <c r="B26" s="196" t="s">
        <v>172</v>
      </c>
      <c r="C26" s="200">
        <v>2</v>
      </c>
      <c r="D26" s="94">
        <v>0.625</v>
      </c>
      <c r="E26" s="128"/>
      <c r="G26" s="176"/>
    </row>
    <row r="27" spans="2:8" ht="20" customHeight="1" x14ac:dyDescent="0.2">
      <c r="B27" s="196" t="s">
        <v>221</v>
      </c>
      <c r="C27" s="200">
        <v>7</v>
      </c>
      <c r="D27" s="94">
        <v>2.1875</v>
      </c>
      <c r="E27" s="128"/>
    </row>
    <row r="28" spans="2:8" ht="20" customHeight="1" x14ac:dyDescent="0.2">
      <c r="B28" s="196" t="s">
        <v>218</v>
      </c>
      <c r="C28" s="200">
        <v>2</v>
      </c>
      <c r="D28" s="94">
        <v>0.625</v>
      </c>
      <c r="E28" s="128"/>
    </row>
    <row r="29" spans="2:8" ht="20" customHeight="1" x14ac:dyDescent="0.2">
      <c r="B29" s="196" t="s">
        <v>173</v>
      </c>
      <c r="C29" s="200">
        <v>6</v>
      </c>
      <c r="D29" s="94">
        <v>1.875</v>
      </c>
      <c r="E29" s="128"/>
    </row>
    <row r="30" spans="2:8" ht="20" customHeight="1" x14ac:dyDescent="0.2">
      <c r="B30" s="198" t="s">
        <v>220</v>
      </c>
      <c r="C30" s="199">
        <v>14</v>
      </c>
      <c r="D30" s="194">
        <v>4.375</v>
      </c>
      <c r="E30" s="128"/>
    </row>
    <row r="31" spans="2:8" ht="20" customHeight="1" x14ac:dyDescent="0.2">
      <c r="B31" s="196" t="s">
        <v>172</v>
      </c>
      <c r="C31" s="200">
        <v>2</v>
      </c>
      <c r="D31" s="94">
        <v>0.625</v>
      </c>
      <c r="E31" s="128"/>
    </row>
    <row r="32" spans="2:8" ht="20" customHeight="1" x14ac:dyDescent="0.2">
      <c r="B32" s="196" t="s">
        <v>221</v>
      </c>
      <c r="C32" s="200">
        <v>6</v>
      </c>
      <c r="D32" s="94">
        <v>1.875</v>
      </c>
      <c r="E32" s="128"/>
    </row>
    <row r="33" spans="2:5" ht="20" customHeight="1" x14ac:dyDescent="0.2">
      <c r="B33" s="196" t="s">
        <v>173</v>
      </c>
      <c r="C33" s="200">
        <v>6</v>
      </c>
      <c r="D33" s="94">
        <v>1.875</v>
      </c>
      <c r="E33" s="128"/>
    </row>
    <row r="34" spans="2:5" ht="20" customHeight="1" x14ac:dyDescent="0.2">
      <c r="B34" s="198" t="s">
        <v>175</v>
      </c>
      <c r="C34" s="199">
        <v>10</v>
      </c>
      <c r="D34" s="194">
        <v>3.125</v>
      </c>
      <c r="E34" s="128"/>
    </row>
    <row r="35" spans="2:5" ht="20" customHeight="1" x14ac:dyDescent="0.2">
      <c r="B35" s="196" t="s">
        <v>221</v>
      </c>
      <c r="C35" s="200">
        <v>7</v>
      </c>
      <c r="D35" s="94">
        <v>2.1875</v>
      </c>
      <c r="E35" s="128"/>
    </row>
    <row r="36" spans="2:5" ht="20" customHeight="1" x14ac:dyDescent="0.2">
      <c r="B36" s="196" t="s">
        <v>218</v>
      </c>
      <c r="C36" s="200">
        <v>1</v>
      </c>
      <c r="D36" s="94">
        <v>0.3125</v>
      </c>
      <c r="E36" s="128"/>
    </row>
    <row r="37" spans="2:5" ht="20" customHeight="1" x14ac:dyDescent="0.2">
      <c r="B37" s="196" t="s">
        <v>173</v>
      </c>
      <c r="C37" s="200">
        <v>2</v>
      </c>
      <c r="D37" s="94">
        <v>0.625</v>
      </c>
      <c r="E37" s="128"/>
    </row>
    <row r="38" spans="2:5" ht="20" customHeight="1" x14ac:dyDescent="0.2">
      <c r="B38" s="198" t="s">
        <v>179</v>
      </c>
      <c r="C38" s="199">
        <v>5</v>
      </c>
      <c r="D38" s="194">
        <v>1.5625</v>
      </c>
      <c r="E38" s="128"/>
    </row>
    <row r="39" spans="2:5" ht="20" customHeight="1" x14ac:dyDescent="0.2">
      <c r="B39" s="196" t="s">
        <v>221</v>
      </c>
      <c r="C39" s="200">
        <v>1</v>
      </c>
      <c r="D39" s="94">
        <v>0.3125</v>
      </c>
      <c r="E39" s="128"/>
    </row>
    <row r="40" spans="2:5" ht="20" customHeight="1" x14ac:dyDescent="0.2">
      <c r="B40" s="196" t="s">
        <v>173</v>
      </c>
      <c r="C40" s="200">
        <v>4</v>
      </c>
      <c r="D40" s="94">
        <v>1.25</v>
      </c>
      <c r="E40" s="128"/>
    </row>
    <row r="41" spans="2:5" ht="20" customHeight="1" x14ac:dyDescent="0.2">
      <c r="B41" s="198" t="s">
        <v>177</v>
      </c>
      <c r="C41" s="199">
        <v>1</v>
      </c>
      <c r="D41" s="194">
        <v>0.3125</v>
      </c>
      <c r="E41" s="128"/>
    </row>
    <row r="42" spans="2:5" ht="20" customHeight="1" x14ac:dyDescent="0.2">
      <c r="B42" s="196" t="s">
        <v>221</v>
      </c>
      <c r="C42" s="200">
        <v>1</v>
      </c>
      <c r="D42" s="94">
        <v>0.3125</v>
      </c>
      <c r="E42" s="128"/>
    </row>
    <row r="43" spans="2:5" ht="20" customHeight="1" x14ac:dyDescent="0.2">
      <c r="B43" s="198" t="s">
        <v>178</v>
      </c>
      <c r="C43" s="199">
        <v>1</v>
      </c>
      <c r="D43" s="194">
        <v>0.3125</v>
      </c>
      <c r="E43" s="128"/>
    </row>
    <row r="44" spans="2:5" ht="20" customHeight="1" x14ac:dyDescent="0.2">
      <c r="B44" s="197" t="s">
        <v>221</v>
      </c>
      <c r="C44" s="200">
        <v>1</v>
      </c>
      <c r="D44" s="94">
        <v>0.3125</v>
      </c>
      <c r="E44" s="128"/>
    </row>
    <row r="45" spans="2:5" ht="20" customHeight="1" x14ac:dyDescent="0.2">
      <c r="B45" s="124" t="s">
        <v>70</v>
      </c>
      <c r="C45" s="201">
        <v>320</v>
      </c>
      <c r="D45" s="202">
        <v>100</v>
      </c>
      <c r="E45" s="128"/>
    </row>
    <row r="46" spans="2:5" ht="20" hidden="1" customHeight="1" x14ac:dyDescent="0.2">
      <c r="B46" s="146"/>
      <c r="C46" s="147"/>
      <c r="D46" s="77"/>
      <c r="E46" s="128"/>
    </row>
    <row r="47" spans="2:5" ht="20" hidden="1" customHeight="1" x14ac:dyDescent="0.2">
      <c r="B47" s="146"/>
      <c r="C47" s="147"/>
      <c r="D47" s="77"/>
      <c r="E47" s="128"/>
    </row>
    <row r="48" spans="2:5" ht="20" hidden="1" customHeight="1" x14ac:dyDescent="0.2">
      <c r="B48" s="146"/>
      <c r="C48" s="147"/>
      <c r="D48" s="77"/>
      <c r="E48" s="128"/>
    </row>
    <row r="49" spans="2:5" ht="20" hidden="1" customHeight="1" x14ac:dyDescent="0.2">
      <c r="B49" s="146"/>
      <c r="C49" s="147"/>
      <c r="D49" s="77"/>
      <c r="E49" s="128"/>
    </row>
    <row r="50" spans="2:5" ht="20" hidden="1" customHeight="1" x14ac:dyDescent="0.2">
      <c r="B50" s="144"/>
      <c r="C50" s="145"/>
      <c r="D50" s="139"/>
      <c r="E50" s="128"/>
    </row>
    <row r="51" spans="2:5" ht="20" hidden="1" customHeight="1" x14ac:dyDescent="0.2">
      <c r="B51" s="146"/>
      <c r="C51" s="147"/>
      <c r="D51" s="77"/>
      <c r="E51" s="128"/>
    </row>
    <row r="52" spans="2:5" ht="20" hidden="1" customHeight="1" x14ac:dyDescent="0.2">
      <c r="B52" s="146"/>
      <c r="C52" s="147"/>
      <c r="D52" s="77"/>
      <c r="E52" s="128"/>
    </row>
    <row r="53" spans="2:5" ht="20" hidden="1" customHeight="1" x14ac:dyDescent="0.2">
      <c r="B53" s="146"/>
      <c r="C53" s="147"/>
      <c r="D53" s="77"/>
      <c r="E53" s="128"/>
    </row>
    <row r="54" spans="2:5" ht="20" hidden="1" customHeight="1" x14ac:dyDescent="0.2">
      <c r="B54" s="146"/>
      <c r="C54" s="147"/>
      <c r="D54" s="77"/>
      <c r="E54" s="128"/>
    </row>
    <row r="55" spans="2:5" ht="20" hidden="1" customHeight="1" x14ac:dyDescent="0.2">
      <c r="B55" s="146"/>
      <c r="C55" s="147"/>
      <c r="D55" s="77"/>
      <c r="E55" s="128"/>
    </row>
    <row r="56" spans="2:5" ht="20" hidden="1" customHeight="1" x14ac:dyDescent="0.2">
      <c r="B56" s="146"/>
      <c r="C56" s="147"/>
      <c r="D56" s="77"/>
      <c r="E56" s="128"/>
    </row>
    <row r="57" spans="2:5" ht="20" hidden="1" customHeight="1" x14ac:dyDescent="0.2">
      <c r="B57" s="146"/>
      <c r="C57" s="147"/>
      <c r="D57" s="77"/>
      <c r="E57" s="128"/>
    </row>
    <row r="58" spans="2:5" ht="20" hidden="1" customHeight="1" x14ac:dyDescent="0.2">
      <c r="B58" s="144"/>
      <c r="C58" s="145"/>
      <c r="D58" s="139"/>
      <c r="E58" s="128"/>
    </row>
    <row r="59" spans="2:5" ht="20" hidden="1" customHeight="1" x14ac:dyDescent="0.2">
      <c r="B59" s="146"/>
      <c r="C59" s="147"/>
      <c r="D59" s="77"/>
      <c r="E59" s="128"/>
    </row>
    <row r="60" spans="2:5" ht="20" hidden="1" customHeight="1" x14ac:dyDescent="0.2">
      <c r="B60" s="146"/>
      <c r="C60" s="147"/>
      <c r="D60" s="77"/>
      <c r="E60" s="128"/>
    </row>
    <row r="61" spans="2:5" ht="20" hidden="1" customHeight="1" x14ac:dyDescent="0.2">
      <c r="B61" s="146"/>
      <c r="C61" s="147"/>
      <c r="D61" s="77"/>
      <c r="E61" s="128"/>
    </row>
    <row r="62" spans="2:5" ht="20" hidden="1" customHeight="1" x14ac:dyDescent="0.2">
      <c r="B62" s="146"/>
      <c r="C62" s="147"/>
      <c r="D62" s="77"/>
      <c r="E62" s="128"/>
    </row>
    <row r="63" spans="2:5" ht="20" hidden="1" customHeight="1" x14ac:dyDescent="0.2">
      <c r="B63" s="146"/>
      <c r="C63" s="147"/>
      <c r="D63" s="77"/>
      <c r="E63" s="128"/>
    </row>
    <row r="64" spans="2:5" ht="20" hidden="1" customHeight="1" x14ac:dyDescent="0.2">
      <c r="B64" s="146"/>
      <c r="C64" s="147"/>
      <c r="D64" s="77"/>
      <c r="E64" s="128"/>
    </row>
    <row r="65" spans="2:5" ht="20" hidden="1" customHeight="1" x14ac:dyDescent="0.2">
      <c r="B65" s="146"/>
      <c r="C65" s="147"/>
      <c r="D65" s="77"/>
      <c r="E65" s="128"/>
    </row>
    <row r="66" spans="2:5" ht="20" hidden="1" customHeight="1" x14ac:dyDescent="0.2">
      <c r="B66" s="146"/>
      <c r="C66" s="147"/>
      <c r="D66" s="77"/>
      <c r="E66" s="128"/>
    </row>
    <row r="67" spans="2:5" ht="20" hidden="1" customHeight="1" x14ac:dyDescent="0.2">
      <c r="B67" s="146"/>
      <c r="C67" s="147"/>
      <c r="D67" s="77"/>
      <c r="E67" s="128"/>
    </row>
    <row r="68" spans="2:5" ht="20" hidden="1" customHeight="1" x14ac:dyDescent="0.2">
      <c r="B68" s="146"/>
      <c r="C68" s="147"/>
      <c r="D68" s="77"/>
      <c r="E68" s="128"/>
    </row>
    <row r="69" spans="2:5" ht="20" hidden="1" customHeight="1" x14ac:dyDescent="0.2">
      <c r="B69" s="146"/>
      <c r="C69" s="147"/>
      <c r="D69" s="77"/>
      <c r="E69" s="128"/>
    </row>
    <row r="70" spans="2:5" ht="20" hidden="1" customHeight="1" x14ac:dyDescent="0.2">
      <c r="B70" s="146"/>
      <c r="C70" s="147"/>
      <c r="D70" s="77"/>
      <c r="E70" s="128"/>
    </row>
    <row r="71" spans="2:5" ht="20" hidden="1" customHeight="1" x14ac:dyDescent="0.2">
      <c r="B71" s="144"/>
      <c r="C71" s="145"/>
      <c r="D71" s="139"/>
      <c r="E71" s="128"/>
    </row>
    <row r="72" spans="2:5" ht="20" hidden="1" customHeight="1" x14ac:dyDescent="0.2">
      <c r="B72" s="146"/>
      <c r="C72" s="147"/>
      <c r="D72" s="77"/>
      <c r="E72" s="128"/>
    </row>
    <row r="73" spans="2:5" ht="20" hidden="1" customHeight="1" x14ac:dyDescent="0.2">
      <c r="B73" s="146"/>
      <c r="C73" s="147"/>
      <c r="D73" s="77"/>
      <c r="E73" s="128"/>
    </row>
    <row r="74" spans="2:5" ht="20" hidden="1" customHeight="1" x14ac:dyDescent="0.2">
      <c r="B74" s="146"/>
      <c r="C74" s="147"/>
      <c r="D74" s="77"/>
      <c r="E74" s="128"/>
    </row>
    <row r="75" spans="2:5" ht="20" hidden="1" customHeight="1" x14ac:dyDescent="0.2">
      <c r="B75" s="146"/>
      <c r="C75" s="147"/>
      <c r="D75" s="77"/>
      <c r="E75" s="128"/>
    </row>
    <row r="76" spans="2:5" ht="20" hidden="1" customHeight="1" x14ac:dyDescent="0.2">
      <c r="B76" s="146"/>
      <c r="C76" s="147"/>
      <c r="D76" s="77"/>
      <c r="E76" s="128"/>
    </row>
    <row r="77" spans="2:5" ht="20" hidden="1" customHeight="1" x14ac:dyDescent="0.2">
      <c r="B77" s="146"/>
      <c r="C77" s="147"/>
      <c r="D77" s="77"/>
      <c r="E77" s="128"/>
    </row>
    <row r="78" spans="2:5" ht="20" hidden="1" customHeight="1" x14ac:dyDescent="0.2">
      <c r="B78" s="146"/>
      <c r="C78" s="147"/>
      <c r="D78" s="77"/>
      <c r="E78" s="128"/>
    </row>
    <row r="79" spans="2:5" ht="20" hidden="1" customHeight="1" x14ac:dyDescent="0.2">
      <c r="B79" s="146"/>
      <c r="C79" s="147"/>
      <c r="D79" s="77"/>
      <c r="E79" s="128"/>
    </row>
    <row r="80" spans="2:5" ht="20" hidden="1" customHeight="1" x14ac:dyDescent="0.2">
      <c r="B80" s="146"/>
      <c r="C80" s="147"/>
      <c r="D80" s="77"/>
      <c r="E80" s="128"/>
    </row>
    <row r="81" spans="2:5" ht="20" hidden="1" customHeight="1" x14ac:dyDescent="0.2">
      <c r="B81" s="146"/>
      <c r="C81" s="147"/>
      <c r="D81" s="77"/>
      <c r="E81" s="128"/>
    </row>
    <row r="82" spans="2:5" ht="20" hidden="1" customHeight="1" x14ac:dyDescent="0.2">
      <c r="B82" s="144"/>
      <c r="C82" s="145"/>
      <c r="D82" s="139"/>
      <c r="E82" s="128"/>
    </row>
    <row r="83" spans="2:5" ht="20" hidden="1" customHeight="1" x14ac:dyDescent="0.2">
      <c r="B83" s="146"/>
      <c r="C83" s="147"/>
      <c r="D83" s="77"/>
      <c r="E83" s="128"/>
    </row>
    <row r="84" spans="2:5" ht="20" hidden="1" customHeight="1" x14ac:dyDescent="0.2">
      <c r="B84" s="146"/>
      <c r="C84" s="147"/>
      <c r="D84" s="77"/>
      <c r="E84" s="128"/>
    </row>
    <row r="85" spans="2:5" ht="20" hidden="1" customHeight="1" x14ac:dyDescent="0.2">
      <c r="B85" s="146"/>
      <c r="C85" s="147"/>
      <c r="D85" s="77"/>
      <c r="E85" s="128"/>
    </row>
    <row r="86" spans="2:5" ht="20" hidden="1" customHeight="1" x14ac:dyDescent="0.2">
      <c r="B86" s="146"/>
      <c r="C86" s="147"/>
      <c r="D86" s="77"/>
      <c r="E86" s="128"/>
    </row>
    <row r="87" spans="2:5" ht="20" hidden="1" customHeight="1" x14ac:dyDescent="0.2">
      <c r="B87" s="146"/>
      <c r="C87" s="147"/>
      <c r="D87" s="77"/>
      <c r="E87" s="128"/>
    </row>
    <row r="88" spans="2:5" ht="20" hidden="1" customHeight="1" x14ac:dyDescent="0.2">
      <c r="B88" s="146"/>
      <c r="C88" s="147"/>
      <c r="D88" s="77"/>
      <c r="E88" s="128"/>
    </row>
    <row r="89" spans="2:5" ht="20" hidden="1" customHeight="1" x14ac:dyDescent="0.2">
      <c r="B89" s="146"/>
      <c r="C89" s="147"/>
      <c r="D89" s="77"/>
      <c r="E89" s="128"/>
    </row>
    <row r="90" spans="2:5" ht="20" hidden="1" customHeight="1" x14ac:dyDescent="0.2">
      <c r="B90" s="146"/>
      <c r="C90" s="147"/>
      <c r="D90" s="77"/>
      <c r="E90" s="128"/>
    </row>
    <row r="91" spans="2:5" ht="20" hidden="1" customHeight="1" x14ac:dyDescent="0.2">
      <c r="B91" s="144"/>
      <c r="C91" s="145"/>
      <c r="D91" s="139"/>
      <c r="E91" s="128"/>
    </row>
    <row r="92" spans="2:5" ht="20" hidden="1" customHeight="1" x14ac:dyDescent="0.2">
      <c r="B92" s="146"/>
      <c r="C92" s="147"/>
      <c r="D92" s="77"/>
      <c r="E92" s="128"/>
    </row>
    <row r="93" spans="2:5" ht="20" hidden="1" customHeight="1" x14ac:dyDescent="0.2">
      <c r="B93" s="146"/>
      <c r="C93" s="147"/>
      <c r="D93" s="77"/>
      <c r="E93" s="128"/>
    </row>
    <row r="94" spans="2:5" ht="20" hidden="1" customHeight="1" x14ac:dyDescent="0.2">
      <c r="B94" s="146"/>
      <c r="C94" s="147"/>
      <c r="D94" s="77"/>
      <c r="E94" s="128"/>
    </row>
    <row r="95" spans="2:5" ht="20" hidden="1" customHeight="1" x14ac:dyDescent="0.2">
      <c r="B95" s="146"/>
      <c r="C95" s="147"/>
      <c r="D95" s="77"/>
      <c r="E95" s="128"/>
    </row>
    <row r="96" spans="2:5" ht="20" hidden="1" customHeight="1" x14ac:dyDescent="0.2">
      <c r="B96" s="144"/>
      <c r="C96" s="145"/>
      <c r="D96" s="139"/>
      <c r="E96" s="128"/>
    </row>
    <row r="97" spans="2:5" ht="20" hidden="1" customHeight="1" x14ac:dyDescent="0.2">
      <c r="B97" s="146"/>
      <c r="C97" s="147"/>
      <c r="D97" s="77"/>
      <c r="E97" s="128"/>
    </row>
    <row r="98" spans="2:5" ht="20" hidden="1" customHeight="1" x14ac:dyDescent="0.2">
      <c r="B98" s="146"/>
      <c r="C98" s="147"/>
      <c r="D98" s="77"/>
      <c r="E98" s="128"/>
    </row>
    <row r="99" spans="2:5" ht="20" hidden="1" customHeight="1" x14ac:dyDescent="0.2">
      <c r="B99" s="146"/>
      <c r="C99" s="147"/>
      <c r="D99" s="77"/>
      <c r="E99" s="128"/>
    </row>
    <row r="100" spans="2:5" ht="20" hidden="1" customHeight="1" x14ac:dyDescent="0.2">
      <c r="B100" s="144"/>
      <c r="C100" s="145"/>
      <c r="D100" s="139"/>
      <c r="E100" s="128"/>
    </row>
    <row r="101" spans="2:5" ht="20" hidden="1" customHeight="1" x14ac:dyDescent="0.2">
      <c r="B101" s="146"/>
      <c r="C101" s="147"/>
      <c r="D101" s="77"/>
      <c r="E101" s="128"/>
    </row>
    <row r="102" spans="2:5" ht="20" hidden="1" customHeight="1" x14ac:dyDescent="0.2">
      <c r="B102" s="144"/>
      <c r="C102" s="145"/>
      <c r="D102" s="139"/>
      <c r="E102" s="128"/>
    </row>
    <row r="103" spans="2:5" ht="20" hidden="1" customHeight="1" x14ac:dyDescent="0.2">
      <c r="B103" s="146"/>
      <c r="C103" s="147"/>
      <c r="D103" s="77"/>
      <c r="E103" s="128"/>
    </row>
    <row r="104" spans="2:5" ht="20" hidden="1" customHeight="1" x14ac:dyDescent="0.2">
      <c r="B104" s="144"/>
      <c r="C104" s="145"/>
      <c r="D104" s="139"/>
      <c r="E104" s="128"/>
    </row>
    <row r="105" spans="2:5" ht="20" hidden="1" customHeight="1" x14ac:dyDescent="0.2">
      <c r="B105" s="146"/>
      <c r="C105" s="147"/>
      <c r="D105" s="77"/>
      <c r="E105" s="128"/>
    </row>
    <row r="106" spans="2:5" ht="20" hidden="1" customHeight="1" x14ac:dyDescent="0.2">
      <c r="B106" s="50"/>
      <c r="C106" s="148"/>
      <c r="D106" s="127"/>
      <c r="E106" s="128"/>
    </row>
    <row r="107" spans="2:5" ht="20" hidden="1" customHeight="1" x14ac:dyDescent="0.2">
      <c r="B107" s="123"/>
      <c r="C107" s="125"/>
      <c r="D107" s="77"/>
      <c r="E107" s="128"/>
    </row>
    <row r="108" spans="2:5" ht="20" hidden="1" customHeight="1" x14ac:dyDescent="0.2">
      <c r="B108" s="123"/>
      <c r="C108" s="125"/>
      <c r="D108" s="77"/>
      <c r="E108" s="128"/>
    </row>
    <row r="109" spans="2:5" ht="20" hidden="1" customHeight="1" x14ac:dyDescent="0.2">
      <c r="B109" s="123"/>
      <c r="C109" s="125"/>
      <c r="D109" s="77"/>
      <c r="E109" s="128"/>
    </row>
    <row r="110" spans="2:5" ht="20" hidden="1" customHeight="1" x14ac:dyDescent="0.2">
      <c r="B110" s="123"/>
      <c r="C110" s="125"/>
      <c r="D110" s="77"/>
      <c r="E110" s="128"/>
    </row>
    <row r="111" spans="2:5" ht="20" hidden="1" customHeight="1" x14ac:dyDescent="0.2">
      <c r="B111" s="123"/>
      <c r="C111" s="125"/>
      <c r="D111" s="77"/>
      <c r="E111" s="128"/>
    </row>
    <row r="112" spans="2:5" ht="20" hidden="1" customHeight="1" x14ac:dyDescent="0.2">
      <c r="B112" s="123"/>
      <c r="C112" s="125"/>
      <c r="D112" s="77"/>
      <c r="E112" s="128"/>
    </row>
    <row r="113" spans="2:5" ht="20" hidden="1" customHeight="1" x14ac:dyDescent="0.2">
      <c r="B113" s="123"/>
      <c r="C113" s="125"/>
      <c r="D113" s="77"/>
      <c r="E113" s="128"/>
    </row>
    <row r="114" spans="2:5" ht="20" hidden="1" customHeight="1" x14ac:dyDescent="0.2">
      <c r="B114" s="123"/>
      <c r="C114" s="125"/>
      <c r="D114" s="77"/>
      <c r="E114" s="128"/>
    </row>
    <row r="115" spans="2:5" ht="20" hidden="1" customHeight="1" x14ac:dyDescent="0.2">
      <c r="B115" s="123"/>
      <c r="C115" s="125"/>
      <c r="D115" s="77"/>
      <c r="E115" s="128"/>
    </row>
    <row r="116" spans="2:5" ht="20" hidden="1" customHeight="1" x14ac:dyDescent="0.2">
      <c r="B116" s="123"/>
      <c r="C116" s="125"/>
      <c r="D116" s="77"/>
      <c r="E116" s="128"/>
    </row>
    <row r="117" spans="2:5" ht="20" hidden="1" customHeight="1" x14ac:dyDescent="0.2">
      <c r="B117" s="123"/>
      <c r="C117" s="125"/>
      <c r="D117" s="77"/>
      <c r="E117" s="128"/>
    </row>
    <row r="118" spans="2:5" ht="20" hidden="1" customHeight="1" x14ac:dyDescent="0.2">
      <c r="B118" s="123"/>
      <c r="C118" s="125"/>
      <c r="D118" s="77"/>
      <c r="E118" s="128"/>
    </row>
    <row r="119" spans="2:5" ht="20" hidden="1" customHeight="1" x14ac:dyDescent="0.2">
      <c r="B119" s="123"/>
      <c r="C119" s="125"/>
      <c r="D119" s="77"/>
      <c r="E119" s="128"/>
    </row>
    <row r="120" spans="2:5" ht="20" hidden="1" customHeight="1" x14ac:dyDescent="0.2">
      <c r="B120" s="123"/>
      <c r="C120" s="125"/>
      <c r="D120" s="77"/>
      <c r="E120" s="128"/>
    </row>
    <row r="121" spans="2:5" ht="20" hidden="1" customHeight="1" x14ac:dyDescent="0.2">
      <c r="B121" s="123"/>
      <c r="C121" s="125"/>
      <c r="D121" s="77"/>
      <c r="E121" s="128"/>
    </row>
    <row r="122" spans="2:5" ht="20" hidden="1" customHeight="1" x14ac:dyDescent="0.2">
      <c r="B122" s="123"/>
      <c r="C122" s="125"/>
      <c r="D122" s="77"/>
      <c r="E122" s="128"/>
    </row>
    <row r="123" spans="2:5" ht="20" hidden="1" customHeight="1" x14ac:dyDescent="0.2">
      <c r="B123" s="123"/>
      <c r="C123" s="125"/>
      <c r="D123" s="77"/>
      <c r="E123" s="128"/>
    </row>
    <row r="124" spans="2:5" ht="20" hidden="1" customHeight="1" x14ac:dyDescent="0.2">
      <c r="B124" s="123"/>
      <c r="C124" s="125"/>
      <c r="D124" s="77"/>
      <c r="E124" s="128"/>
    </row>
    <row r="125" spans="2:5" ht="20" hidden="1" customHeight="1" x14ac:dyDescent="0.2">
      <c r="B125" s="123"/>
      <c r="C125" s="125"/>
      <c r="D125" s="77"/>
      <c r="E125" s="128"/>
    </row>
    <row r="126" spans="2:5" ht="20" hidden="1" customHeight="1" x14ac:dyDescent="0.2">
      <c r="B126" s="123"/>
      <c r="C126" s="125"/>
      <c r="D126" s="77"/>
      <c r="E126" s="128"/>
    </row>
    <row r="127" spans="2:5" ht="20" hidden="1" customHeight="1" x14ac:dyDescent="0.2">
      <c r="B127" s="123"/>
      <c r="C127" s="125"/>
      <c r="D127" s="77"/>
      <c r="E127" s="128"/>
    </row>
    <row r="128" spans="2:5" ht="20" hidden="1" customHeight="1" x14ac:dyDescent="0.2">
      <c r="B128" s="123"/>
      <c r="C128" s="125"/>
      <c r="D128" s="77"/>
      <c r="E128" s="128"/>
    </row>
    <row r="129" spans="2:5" ht="20" hidden="1" customHeight="1" x14ac:dyDescent="0.2">
      <c r="B129" s="123"/>
      <c r="C129" s="125"/>
      <c r="D129" s="77"/>
      <c r="E129" s="128"/>
    </row>
    <row r="130" spans="2:5" ht="20" hidden="1" customHeight="1" x14ac:dyDescent="0.2">
      <c r="B130" s="123"/>
      <c r="C130" s="125"/>
      <c r="D130" s="77"/>
      <c r="E130" s="128"/>
    </row>
    <row r="131" spans="2:5" ht="20" hidden="1" customHeight="1" x14ac:dyDescent="0.2">
      <c r="B131" s="123"/>
      <c r="C131" s="125"/>
      <c r="D131" s="77"/>
      <c r="E131" s="128"/>
    </row>
    <row r="132" spans="2:5" ht="20" hidden="1" customHeight="1" x14ac:dyDescent="0.2">
      <c r="B132" s="123"/>
      <c r="C132" s="125"/>
      <c r="D132" s="77"/>
      <c r="E132" s="128"/>
    </row>
    <row r="133" spans="2:5" ht="20" hidden="1" customHeight="1" x14ac:dyDescent="0.2">
      <c r="B133" s="123"/>
      <c r="C133" s="125"/>
      <c r="D133" s="77"/>
      <c r="E133" s="128"/>
    </row>
    <row r="134" spans="2:5" ht="20" hidden="1" customHeight="1" x14ac:dyDescent="0.2">
      <c r="B134" s="123"/>
      <c r="C134" s="125"/>
      <c r="D134" s="77"/>
      <c r="E134" s="128"/>
    </row>
    <row r="135" spans="2:5" ht="20" hidden="1" customHeight="1" x14ac:dyDescent="0.2">
      <c r="B135" s="123"/>
      <c r="C135" s="125"/>
      <c r="D135" s="77"/>
      <c r="E135" s="128"/>
    </row>
    <row r="136" spans="2:5" ht="20" hidden="1" customHeight="1" x14ac:dyDescent="0.2">
      <c r="B136" s="123"/>
      <c r="C136" s="125"/>
      <c r="D136" s="77"/>
      <c r="E136" s="128"/>
    </row>
    <row r="137" spans="2:5" ht="20" hidden="1" customHeight="1" x14ac:dyDescent="0.2">
      <c r="B137" s="123"/>
      <c r="C137" s="125"/>
      <c r="D137" s="77"/>
      <c r="E137" s="128"/>
    </row>
    <row r="138" spans="2:5" ht="20" hidden="1" customHeight="1" x14ac:dyDescent="0.2">
      <c r="B138" s="123"/>
      <c r="C138" s="125"/>
      <c r="D138" s="77"/>
      <c r="E138" s="128"/>
    </row>
    <row r="139" spans="2:5" ht="20" hidden="1" customHeight="1" x14ac:dyDescent="0.2">
      <c r="B139" s="123"/>
      <c r="C139" s="125"/>
      <c r="D139" s="77"/>
      <c r="E139" s="128"/>
    </row>
    <row r="140" spans="2:5" ht="20" hidden="1" customHeight="1" x14ac:dyDescent="0.2">
      <c r="B140" s="167"/>
      <c r="C140" s="141"/>
      <c r="D140" s="139"/>
      <c r="E140" s="128"/>
    </row>
    <row r="141" spans="2:5" ht="20" hidden="1" customHeight="1" x14ac:dyDescent="0.2">
      <c r="B141" s="123"/>
      <c r="C141" s="125"/>
      <c r="D141" s="77"/>
      <c r="E141" s="128"/>
    </row>
    <row r="142" spans="2:5" ht="20" hidden="1" customHeight="1" x14ac:dyDescent="0.2">
      <c r="B142" s="123"/>
      <c r="C142" s="125"/>
      <c r="D142" s="77"/>
      <c r="E142" s="128"/>
    </row>
    <row r="143" spans="2:5" ht="20" hidden="1" customHeight="1" x14ac:dyDescent="0.2">
      <c r="B143" s="123"/>
      <c r="C143" s="125"/>
      <c r="D143" s="77"/>
      <c r="E143" s="128"/>
    </row>
    <row r="144" spans="2:5" hidden="1" x14ac:dyDescent="0.2">
      <c r="B144" s="167"/>
      <c r="C144" s="141"/>
      <c r="D144" s="139"/>
      <c r="E144" s="14"/>
    </row>
    <row r="145" spans="2:10" hidden="1" x14ac:dyDescent="0.2">
      <c r="B145" s="123"/>
      <c r="C145" s="125"/>
      <c r="D145" s="77"/>
    </row>
    <row r="146" spans="2:10" hidden="1" x14ac:dyDescent="0.2">
      <c r="B146" s="167"/>
      <c r="C146" s="141"/>
      <c r="D146" s="139"/>
    </row>
    <row r="147" spans="2:10" hidden="1" x14ac:dyDescent="0.2">
      <c r="B147" s="134"/>
      <c r="C147" s="125"/>
      <c r="D147" s="77"/>
    </row>
    <row r="148" spans="2:10" hidden="1" x14ac:dyDescent="0.2">
      <c r="B148" s="142"/>
      <c r="C148" s="141"/>
      <c r="D148" s="139"/>
    </row>
    <row r="149" spans="2:10" hidden="1" x14ac:dyDescent="0.2">
      <c r="B149" s="134"/>
      <c r="C149" s="125"/>
      <c r="D149" s="77"/>
    </row>
    <row r="150" spans="2:10" hidden="1" x14ac:dyDescent="0.2">
      <c r="B150" s="70"/>
      <c r="C150" s="126"/>
      <c r="D150" s="127"/>
    </row>
    <row r="151" spans="2:10" ht="25" customHeight="1" x14ac:dyDescent="0.2">
      <c r="B151" s="20" t="s">
        <v>37</v>
      </c>
      <c r="C151" s="20"/>
      <c r="D151" s="20"/>
      <c r="E151" s="20"/>
      <c r="I151" s="20"/>
      <c r="J151" s="20"/>
    </row>
    <row r="152" spans="2:10" x14ac:dyDescent="0.2"/>
    <row r="153" spans="2:10" x14ac:dyDescent="0.2"/>
    <row r="154" spans="2:10" x14ac:dyDescent="0.2"/>
  </sheetData>
  <sheetProtection algorithmName="SHA-512" hashValue="L4OKsrBJ+9E3hZMPaIRlsBtEdWZ8BdcVEoChjLJXW7lv0mcQbU8OjIdPDYK0eHpdN3Tozv5KTKDBgqA6zqymuA==" saltValue="UmrNuiE6ymeyuNdBXiIQyA==" spinCount="100000" sheet="1" objects="1" scenarios="1"/>
  <sortState xmlns:xlrd2="http://schemas.microsoft.com/office/spreadsheetml/2017/richdata2" ref="F32:H34">
    <sortCondition descending="1" ref="G32:G34"/>
  </sortState>
  <mergeCells count="4">
    <mergeCell ref="B1:I1"/>
    <mergeCell ref="C3:D3"/>
    <mergeCell ref="B3:B6"/>
    <mergeCell ref="C4:D5"/>
  </mergeCells>
  <pageMargins left="0.7" right="0.7" top="0.75" bottom="0.75" header="0.3" footer="0.3"/>
  <pageSetup paperSize="9" scale="56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Portada</vt:lpstr>
      <vt:lpstr>Índice</vt:lpstr>
      <vt:lpstr>Notas metodológicas</vt:lpstr>
      <vt:lpstr>Créditos</vt:lpstr>
      <vt:lpstr>C1</vt:lpstr>
      <vt:lpstr>C2</vt:lpstr>
      <vt:lpstr>C3</vt:lpstr>
      <vt:lpstr>C4</vt:lpstr>
      <vt:lpstr>C5</vt:lpstr>
      <vt:lpstr>C6</vt:lpstr>
      <vt:lpstr>C7</vt:lpstr>
      <vt:lpstr>C8</vt:lpstr>
      <vt:lpstr>C9</vt:lpstr>
      <vt:lpstr>C10</vt:lpstr>
      <vt:lpstr>C11</vt:lpstr>
      <vt:lpstr>C12</vt:lpstr>
      <vt:lpstr>C13</vt:lpstr>
      <vt:lpstr>C14</vt:lpstr>
      <vt:lpstr>C15</vt:lpstr>
      <vt:lpstr>C16</vt:lpstr>
      <vt:lpstr>C17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Estadístico de Capacitación (IEC)</dc:title>
  <dc:subject>Instituto Nacional de la Administración Pública (Argentina)</dc:subject>
  <dc:creator>Dante Sabatto; Jorge Zappino; Leonardo Llusa</dc:creator>
  <cp:keywords>Administración Pública Nacional; INAP; CAPACITACION DE PERSONAL PUBLICO</cp:keywords>
  <cp:lastModifiedBy/>
  <dcterms:created xsi:type="dcterms:W3CDTF">2006-09-16T00:00:00Z</dcterms:created>
  <dcterms:modified xsi:type="dcterms:W3CDTF">2023-03-02T20:27:28Z</dcterms:modified>
</cp:coreProperties>
</file>