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filterPrivacy="1" codeName="ThisWorkbook" defaultThemeVersion="124226"/>
  <xr:revisionPtr revIDLastSave="0" documentId="13_ncr:1_{B317E4A8-0479-B348-8C94-F9FD3896A27D}" xr6:coauthVersionLast="47" xr6:coauthVersionMax="47" xr10:uidLastSave="{00000000-0000-0000-0000-000000000000}"/>
  <bookViews>
    <workbookView xWindow="4680" yWindow="500" windowWidth="25920" windowHeight="16420" tabRatio="802" xr2:uid="{00000000-000D-0000-FFFF-FFFF00000000}"/>
  </bookViews>
  <sheets>
    <sheet name="Portada" sheetId="40" r:id="rId1"/>
    <sheet name="Índice" sheetId="2" r:id="rId2"/>
    <sheet name="Notas metodológicas" sheetId="39" r:id="rId3"/>
    <sheet name="Créditos" sheetId="42" r:id="rId4"/>
    <sheet name="C1" sheetId="45" r:id="rId5"/>
    <sheet name="C2" sheetId="6" r:id="rId6"/>
    <sheet name="C3" sheetId="8" r:id="rId7"/>
    <sheet name="C4" sheetId="4" r:id="rId8"/>
    <sheet name="C5" sheetId="43" r:id="rId9"/>
    <sheet name="C6" sheetId="50" r:id="rId10"/>
    <sheet name="C7" sheetId="48" r:id="rId11"/>
    <sheet name="C8" sheetId="9" r:id="rId12"/>
    <sheet name="C9" sheetId="10" r:id="rId13"/>
    <sheet name="C10" sheetId="11" r:id="rId14"/>
    <sheet name="C11" sheetId="12" r:id="rId15"/>
    <sheet name="C12" sheetId="13" r:id="rId16"/>
    <sheet name="C13" sheetId="14" r:id="rId17"/>
    <sheet name="C14" sheetId="15" r:id="rId18"/>
    <sheet name="C15" sheetId="44" r:id="rId19"/>
    <sheet name="C16" sheetId="18" r:id="rId20"/>
    <sheet name="C17" sheetId="21" r:id="rId21"/>
    <sheet name="C18" sheetId="46" r:id="rId22"/>
  </sheets>
  <definedNames>
    <definedName name="_xlnm._FilterDatabase" localSheetId="5" hidden="1">'C2'!#REF!</definedName>
    <definedName name="A" localSheetId="21">'C3'!#REF!</definedName>
    <definedName name="A" localSheetId="9">'C3'!#REF!</definedName>
    <definedName name="A" localSheetId="10">'C3'!#REF!</definedName>
    <definedName name="A">'C3'!#REF!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45" l="1"/>
  <c r="D5" i="45" s="1"/>
  <c r="J5" i="45" l="1"/>
  <c r="H5" i="45"/>
  <c r="F5" i="45"/>
  <c r="G5" i="6"/>
  <c r="F5" i="6" s="1"/>
  <c r="N5" i="45" l="1"/>
  <c r="D5" i="6"/>
  <c r="H5" i="6" s="1"/>
  <c r="C11" i="11" l="1"/>
  <c r="H6" i="8" l="1"/>
  <c r="C12" i="48" l="1"/>
  <c r="D11" i="48" s="1"/>
  <c r="D8" i="48" l="1"/>
  <c r="D5" i="48"/>
  <c r="D9" i="48"/>
  <c r="D6" i="48"/>
  <c r="D10" i="48"/>
  <c r="D7" i="48"/>
  <c r="D12" i="48" l="1"/>
  <c r="D15" i="21"/>
  <c r="E13" i="21" l="1"/>
  <c r="E8" i="21"/>
  <c r="E5" i="21"/>
  <c r="E4" i="21"/>
  <c r="E12" i="21"/>
  <c r="E7" i="21"/>
  <c r="E11" i="21"/>
  <c r="E14" i="21"/>
  <c r="E9" i="21"/>
  <c r="B10" i="2"/>
  <c r="E15" i="21" l="1"/>
  <c r="C14" i="18"/>
  <c r="D10" i="18" l="1"/>
  <c r="D6" i="18"/>
  <c r="D13" i="18"/>
  <c r="D9" i="18"/>
  <c r="D5" i="18"/>
  <c r="D12" i="18"/>
  <c r="D8" i="18"/>
  <c r="D4" i="18"/>
  <c r="D11" i="18"/>
  <c r="D7" i="18"/>
  <c r="B11" i="2"/>
  <c r="D12" i="2"/>
  <c r="D11" i="2"/>
  <c r="D10" i="2"/>
  <c r="D9" i="2"/>
  <c r="D8" i="2"/>
  <c r="D7" i="2"/>
  <c r="D6" i="2"/>
  <c r="D5" i="2"/>
  <c r="D4" i="2"/>
  <c r="D3" i="2"/>
  <c r="B9" i="2"/>
  <c r="B8" i="2"/>
  <c r="B12" i="2"/>
  <c r="B7" i="2"/>
  <c r="B6" i="2"/>
  <c r="B5" i="2"/>
  <c r="D14" i="18" l="1"/>
  <c r="G12" i="44" l="1"/>
  <c r="G11" i="44"/>
  <c r="G10" i="44"/>
  <c r="G9" i="44"/>
  <c r="G8" i="44"/>
  <c r="G7" i="44"/>
  <c r="G6" i="44"/>
  <c r="G13" i="44" l="1"/>
  <c r="C13" i="44"/>
  <c r="D12" i="44" s="1"/>
  <c r="E13" i="44"/>
  <c r="F12" i="44" s="1"/>
  <c r="H12" i="44" l="1"/>
  <c r="H9" i="44"/>
  <c r="H10" i="44"/>
  <c r="H7" i="44"/>
  <c r="H11" i="44"/>
  <c r="H6" i="44"/>
  <c r="H8" i="44"/>
  <c r="D6" i="44"/>
  <c r="D7" i="44"/>
  <c r="D8" i="44"/>
  <c r="D9" i="44"/>
  <c r="D10" i="44"/>
  <c r="F6" i="44"/>
  <c r="F7" i="44"/>
  <c r="F10" i="44"/>
  <c r="D11" i="44"/>
  <c r="F11" i="44"/>
  <c r="F8" i="44"/>
  <c r="F9" i="44"/>
  <c r="F13" i="44" l="1"/>
  <c r="H13" i="44"/>
  <c r="D13" i="44"/>
  <c r="C16" i="13"/>
  <c r="E16" i="13"/>
  <c r="G15" i="13"/>
  <c r="G14" i="13"/>
  <c r="G13" i="13"/>
  <c r="G12" i="13"/>
  <c r="G11" i="13"/>
  <c r="G10" i="13"/>
  <c r="G9" i="13"/>
  <c r="G8" i="13"/>
  <c r="G7" i="13"/>
  <c r="G6" i="13"/>
  <c r="F15" i="13" l="1"/>
  <c r="D15" i="13"/>
  <c r="D11" i="13"/>
  <c r="D7" i="13"/>
  <c r="D14" i="13"/>
  <c r="D10" i="13"/>
  <c r="D6" i="13"/>
  <c r="D13" i="13"/>
  <c r="D9" i="13"/>
  <c r="D12" i="13"/>
  <c r="D8" i="13"/>
  <c r="G16" i="13"/>
  <c r="F8" i="13"/>
  <c r="F12" i="13"/>
  <c r="F9" i="13"/>
  <c r="F13" i="13"/>
  <c r="F6" i="13"/>
  <c r="F10" i="13"/>
  <c r="F14" i="13"/>
  <c r="F7" i="13"/>
  <c r="F11" i="13"/>
  <c r="H12" i="13" l="1"/>
  <c r="H7" i="13"/>
  <c r="H13" i="13"/>
  <c r="H11" i="13"/>
  <c r="H14" i="13"/>
  <c r="H6" i="13"/>
  <c r="H9" i="13"/>
  <c r="H8" i="13"/>
  <c r="H15" i="13"/>
  <c r="H10" i="13"/>
  <c r="H10" i="8" l="1"/>
  <c r="D11" i="8" l="1"/>
  <c r="F11" i="8"/>
  <c r="G10" i="8" l="1"/>
  <c r="G6" i="8"/>
  <c r="E10" i="8"/>
  <c r="E6" i="8"/>
  <c r="C8" i="15"/>
  <c r="C8" i="12"/>
  <c r="C9" i="10"/>
  <c r="C11" i="10" s="1"/>
  <c r="D5" i="15" l="1"/>
  <c r="D6" i="12"/>
  <c r="D11" i="11"/>
  <c r="D7" i="12"/>
  <c r="D8" i="12"/>
  <c r="C10" i="12"/>
  <c r="D5" i="12"/>
  <c r="D9" i="11"/>
  <c r="D8" i="11"/>
  <c r="D5" i="11"/>
  <c r="D6" i="11"/>
  <c r="D10" i="11"/>
  <c r="C13" i="11"/>
  <c r="D7" i="11"/>
  <c r="D8" i="10"/>
  <c r="D9" i="10"/>
  <c r="D7" i="10"/>
  <c r="D5" i="10"/>
  <c r="D6" i="10"/>
  <c r="D6" i="15" l="1"/>
  <c r="D7" i="15"/>
  <c r="D8" i="15" l="1"/>
  <c r="G9" i="8" l="1"/>
  <c r="E9" i="8"/>
  <c r="H9" i="8"/>
  <c r="H8" i="8"/>
  <c r="H7" i="8"/>
  <c r="G8" i="8" l="1"/>
  <c r="G11" i="8"/>
  <c r="G7" i="8"/>
  <c r="E11" i="8"/>
  <c r="E7" i="8"/>
  <c r="E8" i="8"/>
  <c r="H11" i="8"/>
  <c r="I10" i="8" s="1"/>
  <c r="I9" i="8" l="1"/>
  <c r="I8" i="8"/>
  <c r="I7" i="8"/>
  <c r="I11" i="8"/>
  <c r="I6" i="8"/>
</calcChain>
</file>

<file path=xl/sharedStrings.xml><?xml version="1.0" encoding="utf-8"?>
<sst xmlns="http://schemas.openxmlformats.org/spreadsheetml/2006/main" count="826" uniqueCount="563">
  <si>
    <t>Aprobados</t>
  </si>
  <si>
    <t>Desaprobados</t>
  </si>
  <si>
    <t>Cursando</t>
  </si>
  <si>
    <t>Total</t>
  </si>
  <si>
    <t>S/D</t>
  </si>
  <si>
    <t>Cant.</t>
  </si>
  <si>
    <t>%</t>
  </si>
  <si>
    <t>F</t>
  </si>
  <si>
    <t>M</t>
  </si>
  <si>
    <t>Género</t>
  </si>
  <si>
    <t>Condición</t>
  </si>
  <si>
    <t>Escalafón</t>
  </si>
  <si>
    <t>General</t>
  </si>
  <si>
    <t>Profesional</t>
  </si>
  <si>
    <t>Especializado</t>
  </si>
  <si>
    <t>Agrupamiento</t>
  </si>
  <si>
    <t>Nivel</t>
  </si>
  <si>
    <t>No corresponde</t>
  </si>
  <si>
    <t>Nivel D</t>
  </si>
  <si>
    <t>Nivel C</t>
  </si>
  <si>
    <t>Nivel E</t>
  </si>
  <si>
    <t>Nivel B</t>
  </si>
  <si>
    <t>Nivel A</t>
  </si>
  <si>
    <t>Nivel F</t>
  </si>
  <si>
    <t>Tramo</t>
  </si>
  <si>
    <t>Avanzado</t>
  </si>
  <si>
    <t>Intermedio</t>
  </si>
  <si>
    <t>Posgrado Incompleto</t>
  </si>
  <si>
    <t>Jurisdicción</t>
  </si>
  <si>
    <t>* Menos de 100 inscriptos</t>
  </si>
  <si>
    <t>Modalidad</t>
  </si>
  <si>
    <t>16 a 25 años</t>
  </si>
  <si>
    <t>26 a 35 años</t>
  </si>
  <si>
    <t>36 a 45 años</t>
  </si>
  <si>
    <t>46 a 55 años</t>
  </si>
  <si>
    <t>56 a 65 años</t>
  </si>
  <si>
    <t>66 a 75 años</t>
  </si>
  <si>
    <t>Fuente: Elaboración propia con base en Sistema de Acreditación INAP (SAI)</t>
  </si>
  <si>
    <t>Capacitación externa</t>
  </si>
  <si>
    <t>Con curso finalizado</t>
  </si>
  <si>
    <t>Subtotal</t>
  </si>
  <si>
    <t>Con vacante asignada</t>
  </si>
  <si>
    <t>N/C</t>
  </si>
  <si>
    <t>Notas metodológicas</t>
  </si>
  <si>
    <t xml:space="preserve">     </t>
  </si>
  <si>
    <t>Índice</t>
  </si>
  <si>
    <t xml:space="preserve"> </t>
  </si>
  <si>
    <t>Presencial</t>
  </si>
  <si>
    <t>Créditos</t>
  </si>
  <si>
    <t>Cantidad de cursos</t>
  </si>
  <si>
    <t>Cantidad</t>
  </si>
  <si>
    <t>Superior universitario completo</t>
  </si>
  <si>
    <t>Superior no universitario completo</t>
  </si>
  <si>
    <t>Posgrado completo</t>
  </si>
  <si>
    <t>Superior no universitario incompleto</t>
  </si>
  <si>
    <t>Nivel de estudios</t>
  </si>
  <si>
    <t>Campus virtual</t>
  </si>
  <si>
    <t>Rango etario</t>
  </si>
  <si>
    <t>Al 31 de agosto 2020, el 61 % de los inscriptos pertenecen al género femenino, mientras que el 39 % restante pertenece al género masculino.</t>
  </si>
  <si>
    <t>Cursos</t>
  </si>
  <si>
    <t xml:space="preserve"> %</t>
  </si>
  <si>
    <t>% sobre el total del nivel en el SINEP</t>
  </si>
  <si>
    <t>Secundario</t>
  </si>
  <si>
    <t>Superior universitario incompleto</t>
  </si>
  <si>
    <t>Primario</t>
  </si>
  <si>
    <t>Ciclo Básico</t>
  </si>
  <si>
    <t>Rango de duración</t>
  </si>
  <si>
    <t>Prolongado</t>
  </si>
  <si>
    <t>De larga duración</t>
  </si>
  <si>
    <t>Total general</t>
  </si>
  <si>
    <t>•</t>
  </si>
  <si>
    <t>A partir de una consulta que relaciona las tablas de datos se genera una salida de información que completa el perfil del participante en lo que respecta a su carrera y lugar donde desempeña sus tareas.</t>
  </si>
  <si>
    <t>La consulta contiene datos del año en curso de actividades de la oferta del INAP.</t>
  </si>
  <si>
    <t>El uso del lenguaje inclusivo y no sexista implica un cambio cultural que se enmarca en un objetivo de la actual gestión de Gobierno y se sustenta en la normativa vigente en materia de género, diversidad y derechos humanos en la Argentina. En esta publicación se utilizan diferentes estrategias para no caer en prejuicios y estereotipos que promueven la desigualdad, la exclusión o la discriminación de colectivos, personas o grupos</t>
  </si>
  <si>
    <t>C5. Cursos/actividades según programa/área</t>
  </si>
  <si>
    <t>Científico-técnico</t>
  </si>
  <si>
    <t>10 o más</t>
  </si>
  <si>
    <t>Breve (1 a 9 h)</t>
  </si>
  <si>
    <t>Intermedio (10 a 15 h)</t>
  </si>
  <si>
    <t>(16 a 30 h)</t>
  </si>
  <si>
    <t>(31 a 60 h)</t>
  </si>
  <si>
    <t>(61 a 100 h)</t>
  </si>
  <si>
    <t>(101 a 130 h)</t>
  </si>
  <si>
    <t>(131 a 160 h)</t>
  </si>
  <si>
    <t>(161 a 200 h)</t>
  </si>
  <si>
    <t>10 a 15 h</t>
  </si>
  <si>
    <t>16 a 30 h</t>
  </si>
  <si>
    <t>31 a 60 h</t>
  </si>
  <si>
    <t>1 a 9 h</t>
  </si>
  <si>
    <t>61 a 100 h</t>
  </si>
  <si>
    <t>C1. Inscripciones según condición de cursada</t>
  </si>
  <si>
    <t>C2. Inscripciones según género</t>
  </si>
  <si>
    <t>C3. Inscripciones según condición de cursada y género</t>
  </si>
  <si>
    <t>C4. Inscripciones según programa/área</t>
  </si>
  <si>
    <t>Breve</t>
  </si>
  <si>
    <t>Rango de cantidad de inscripciones</t>
  </si>
  <si>
    <t>C8. Inscripciones según escalafón y género</t>
  </si>
  <si>
    <t>C9. Inscripciones SINEP según agrupamiento</t>
  </si>
  <si>
    <t>C10. Inscripciones SINEP según nivel</t>
  </si>
  <si>
    <t>C11. Inscripciones SINEP según tramo</t>
  </si>
  <si>
    <t>C12. Inscripciones según nivel de estudios y género</t>
  </si>
  <si>
    <t>C13. Inscripciones según jurisdicción</t>
  </si>
  <si>
    <t>C14. Inscripciones según modalidad de cursada</t>
  </si>
  <si>
    <t>C15. Inscripciones según rango etario y género</t>
  </si>
  <si>
    <t>C16. Agentes según cantidad de cursos/actividades</t>
  </si>
  <si>
    <t>C17. Cantidad de cursos/actividades según rango de duración (en horas)</t>
  </si>
  <si>
    <t>C6. Inscripciones según curso/actividad</t>
  </si>
  <si>
    <t>Menos de 50 inscripciones</t>
  </si>
  <si>
    <t>50 a 99 inscripciones</t>
  </si>
  <si>
    <t>100 a 299 inscripciones</t>
  </si>
  <si>
    <t>300 a 499 inscripciones</t>
  </si>
  <si>
    <t>500 a 699 inscripciones</t>
  </si>
  <si>
    <t>700 a 899 inscripciones</t>
  </si>
  <si>
    <t>900 inscripciones o más</t>
  </si>
  <si>
    <t>(201 h ó más)</t>
  </si>
  <si>
    <t>Periodo</t>
  </si>
  <si>
    <t>ABC - LEY MICAELA</t>
  </si>
  <si>
    <t>EXCEL 2010 BÁSICO</t>
  </si>
  <si>
    <t>EXCEL: FUNCIONES AVANZADAS</t>
  </si>
  <si>
    <t>EXCEL 2010/13 AVANZADO: TABLAS DINÁMICAS</t>
  </si>
  <si>
    <t>SENSIBILIZACIÓN EN LA TEMÁTICA DE GÉNERO Y VIOLENCIA CONTRA LAS MUJERES</t>
  </si>
  <si>
    <t>BIG DATA: HACIENDO HABLAR LOS DATOS</t>
  </si>
  <si>
    <t>PRODUCCIÓN DE TEXTOS ADMINISTRATIVOS</t>
  </si>
  <si>
    <t>ÉTICA PÚBLICA</t>
  </si>
  <si>
    <t>PROTECCIÓN CONTRA INCENDIOS Y PLAN DE EMERGENCIA</t>
  </si>
  <si>
    <t>NOCIONES DE PRIMEROS AUXILIOS</t>
  </si>
  <si>
    <t>ATENCIÓN A LA CIUDADANÍA: MÓDULO INTRODUCTORIO</t>
  </si>
  <si>
    <t>CEREMONIAL Y PROTOCOLO EN LAS ORGANIZACIONES PÚBLICAS</t>
  </si>
  <si>
    <t>WORD  AVANZADO: REFERENCIAS Y HERRAMIENTAS COLABORATIVAS</t>
  </si>
  <si>
    <t>INTRODUCCIÓN A LA TOXICOLOGÍA LABORAL</t>
  </si>
  <si>
    <t>INTRODUCCIÓN AL SISTEMA DE RIESGOS DEL TRABAJO</t>
  </si>
  <si>
    <t>PROMOCIÓN DEL ACCESO Y PERMANENCIA LABORAL DE TRAVESTIS, TRANSEXUALES Y TRANSGÉNERO EN EL SECTOR PÚBLICO</t>
  </si>
  <si>
    <t>INTRODUCCIÓN A LA ORGANIZACIÓN DEL TRABAJO: CLAVES PARA ADMINISTRAR EL TIEMPO</t>
  </si>
  <si>
    <t>INTRODUCCIÓN A LA SEGURIDAD E HIGIENE EN EL TRABAJO</t>
  </si>
  <si>
    <t>DERECHOS Y OBLIGACIONES DE LOS ACTORES DEL SISTEMA DE RIESGOS DEL TRABAJO</t>
  </si>
  <si>
    <t>INTRODUCCIÓN A LA ERGONOMÍA LABORAL</t>
  </si>
  <si>
    <t>CONCEPTOS BÁSICOS EN DERECHOS HUMANOS</t>
  </si>
  <si>
    <t>WORD 2010 BÁSICO</t>
  </si>
  <si>
    <t>PRESENTACIONES VISUALES CON POWERPOINT</t>
  </si>
  <si>
    <t>HACIA UNA GESTIÓN COLABORATIVA DE CONFLICTOS</t>
  </si>
  <si>
    <t>RIESGOS DERIVADOS DE LA ORGANIZACIÓN DEL TRABAJO</t>
  </si>
  <si>
    <t>APRENDIENDO A APRENDER EN EQUIPOS DE TRABAJO</t>
  </si>
  <si>
    <t>INTRODUCCIÓN AL CIBERDELITO</t>
  </si>
  <si>
    <t>INTRODUCCIÓN A LA DOCUMENTACIÓN ADMINISTRATIVA</t>
  </si>
  <si>
    <t>ENERGÍAS RENOVABLES Y EFICIENCIA ENERGÉTICA: EL USO DE LA ENERGÍA EN LA ADMINISTRACIÓN PÚBLICA</t>
  </si>
  <si>
    <t>COMUNICACIÓN GUBERNAMENTAL Y REDES SOCIALES: DESAFÍOS PARA LA ADMINISTRACIÓN PÚBLICA</t>
  </si>
  <si>
    <t>ADMINISTRACIÓN FINANCIERA DEL SECTOR PÚBLICO NACIONAL: UNA APROXIMACIÓN</t>
  </si>
  <si>
    <t>COMUNICACIÓN Y MEDIOS</t>
  </si>
  <si>
    <t>COMPR.AR: INTRODUCCIÓN AL SISTEMA</t>
  </si>
  <si>
    <t>EL ESTADO DESPUÉS DE LA PANDEMIA COVID-19</t>
  </si>
  <si>
    <t>HERRAMIENTAS PARA LA RESOLUCIÓN DE CONFLICTOS</t>
  </si>
  <si>
    <t>INTRODUCCION A LA PROGRAMACIÓN</t>
  </si>
  <si>
    <t>PRINCIPIOS DEL CAMBIO CLIMÁTICO</t>
  </si>
  <si>
    <t>INTRODUCCIÓN A LA CIBERSEGURIDAD: USO SEGURO DE LAS TECNOLOGÍAS DE LA INFORMACIÓN</t>
  </si>
  <si>
    <t>EL ENFOQUE DE DERECHOS EN LAS POLÍTICAS PÚBLICAS</t>
  </si>
  <si>
    <t>COMPETENCIAS LABORALES</t>
  </si>
  <si>
    <t>LA GESTIÓN ESTATAL EN LA ERA DIGITAL</t>
  </si>
  <si>
    <t>ESTADO Y ADMINISTRACIÓN PÚBLICA</t>
  </si>
  <si>
    <t>EMPLEO PÚBLICO</t>
  </si>
  <si>
    <t>INTRODUCCIÓN A LA PLANIFICACIÓN Y SEGUIMIENTO DE POLÍTICAS PÚBLICAS</t>
  </si>
  <si>
    <t>VOCES DE AUTORÍA - EL ESTADO DE BIENESTAR ENTRE EL CAPITALISMO Y LA DEMOCRACIA</t>
  </si>
  <si>
    <t>COMPETENCIAS DIRECTIVAS ORIENTADAS A RESULTADOS EN LA GESTIÓN PÚBLICA</t>
  </si>
  <si>
    <t>GESTIÓN DE LA COMUNICACIÓN EN EL ÁMBITO INSTITUCIONAL. NUEVAS TECNOLOGÍAS</t>
  </si>
  <si>
    <t>GESTIÓN DEL ENOJO: CLAVES PARA SU MANEJO</t>
  </si>
  <si>
    <t>VOCES DE AUTORÍA: CAPACIDADES COMUNICACIONALES PARA GESTIONAR LAS CRISIS Y EL RIESGO</t>
  </si>
  <si>
    <t>LENGUAJE, ESTILOS Y EMOCIONES DURANTE LA COMUNICACIÓN ORAL</t>
  </si>
  <si>
    <t>COMPR.AR VIRTUAL: SOLICITUD DE CONTRATACIÓN Y PROCESO DE COMPRA</t>
  </si>
  <si>
    <t>DISEÑO CENTRADO EN LAS PERSONAS, APLICACIONES PRÁCTICAS</t>
  </si>
  <si>
    <t>ÉTICA, TRANSPARENCIA E INTEGRIDAD EN EL ESTADO: PERSPECTIVAS Y HERRAMIENTAS DE LUCHA CONTRA LA CORRUPCIÓN</t>
  </si>
  <si>
    <t>DIÁLOGOS DE APRENDIZAJE: NEUROCIENCIAS Y APRENDIZAJE PERMANENTE</t>
  </si>
  <si>
    <t>DIÁLOGOS DE APRENDIZAJE: EVALUACIÓN Y BIG DATA</t>
  </si>
  <si>
    <t>COMPR.AR VIRTUAL: EVALUACIÓN Y ADJUDICACIÓN</t>
  </si>
  <si>
    <t>INTRODUCCIÓN A LA EDUCACIÓN VIRTUAL</t>
  </si>
  <si>
    <t>ASPECTOS GENERALES DE LA REDACCIÓN</t>
  </si>
  <si>
    <t>ENFOQUE Y PAUTAS DE ATENCIÓN A PERSONAS CON DISCAPACIDAD</t>
  </si>
  <si>
    <t>LA IMPORTANCIA DEL CONTROL INTERNO EN LA ADMINISTRACIÓN PÚBLICA NACIONAL</t>
  </si>
  <si>
    <t>LA AGENDA 2030 DE LOS ODS, FUTURO DEL TRABAJO Y CUIDADO DE LA CASA COMÚN</t>
  </si>
  <si>
    <t>INTRODUCCIÓN A LOS OBJETIVOS DEL DESARROLLO SOSTENIBLE</t>
  </si>
  <si>
    <t>ACCESIBILIDAD WEB – INTRODUCCIÓN Y PAUTAS</t>
  </si>
  <si>
    <t>GESTIÓN DEL CAMBIO ORGANIZACIONAL</t>
  </si>
  <si>
    <t>LAS POLÍTICAS CULTURALES Y LA ECONOMÍA POLÍTICA DEL POSDESARROLLO</t>
  </si>
  <si>
    <t>CLAVES PARA EL ASESORAMIENTO A LA CIUDADANÍA EN TRÁMITES Y SERVICIOS ONLINE</t>
  </si>
  <si>
    <t>VOCES DE AUTORÍA - NEGOCIACIÓN EN LAS ORGANIZACIONES PÚBLICAS</t>
  </si>
  <si>
    <t>NOCIONES GENERALES SOBRE EL RÉGIMEN DE CONTRATACIONES DE LA ADMINISTRACIÓN NACIONAL</t>
  </si>
  <si>
    <t>EL BUEN USO DEL ESPACIO EN LOS EDIFICIOS PÚBLICOS</t>
  </si>
  <si>
    <t>ELECTRICIDAD: MONTADO Y MANTENIMIENTO DE INSTALACIONES</t>
  </si>
  <si>
    <t>INICIO DE EJERCICIO EN EL SISTEMA INTEGRADO DE INFORMACIÓN FINANCIERA E-SIDIF</t>
  </si>
  <si>
    <t>REFLEXIONES DESDE LA ADMINISTRACIÓN PÚBLICA EN TIEMPOS DE PANDEMIA</t>
  </si>
  <si>
    <t>CICLO DE CONFERENCIAS INAP: COMUNICACIÓN INCLUSIVA COMO RESPONSABILIDAD DEL ESTADO</t>
  </si>
  <si>
    <t>CICLO DE CONFERENCIAS INAP: INTRODUCCIÓN A LOS DERECHOS HUMANOS</t>
  </si>
  <si>
    <t>INTRODUCCIÓN A LA GESTIÓN DE INCIDENTES DE SEGURIDAD INFORMÁTICA</t>
  </si>
  <si>
    <t>PROGRAMA INTEGRAL PARA LA ATENCIÓN A LA CIUDADANÍA</t>
  </si>
  <si>
    <t>CÓMO ADMINISTRAR TU TIEMPO EN ÉPOCAS DE VIRTUALIDAD</t>
  </si>
  <si>
    <t>TRANSPARENCIA: UN ENFOQUE INTEGRAL PARA LA GESTIÓN PÚBLICA</t>
  </si>
  <si>
    <t>INTRODUCCIÓN A LA ADMINISTRACIÓN PÚBLICA COMPARADA</t>
  </si>
  <si>
    <t>MAIL VS WHATSAPP. SUBIENDO AL RING DE LA TECNOLOGÍA. GESTIÓN DE LAS CONVERSACIONES EN EL CONTEXTO DIGITAL</t>
  </si>
  <si>
    <t>SEGUIMIENTO Y EVALUACIÓN DE POLÍTICAS PÚBLICAS</t>
  </si>
  <si>
    <t>LA GESTIÓN ADMINISTRATIVA: ROLES Y FUNCIONES</t>
  </si>
  <si>
    <t>EL DESEMPEÑO INDIVIDUAL Y DEL EQUIPO: UNA MIRADA DESDE LA ORGANIZACIÓN DEL TRABAJO</t>
  </si>
  <si>
    <t>GOOGLE DRIVE: TRABAJO COLABORATIVO EN LÍNEA</t>
  </si>
  <si>
    <t>INTRODUCCIÓN A LA GESTIÓN ENERGÉTICA DE EDIFICIOS PÚBLICOS</t>
  </si>
  <si>
    <t>USO RESPONSABLE DE LA ENERGÍA: CONDUCCIÓN EFICIENTE DE VEHÍCULOS</t>
  </si>
  <si>
    <t>CONTRAT.AR: GESTIÓN DE LOS PROCESOS DE CONTRATACIÓN DE LA OBRA PÚBLICA</t>
  </si>
  <si>
    <t>PROGRAMA PARA INGRESANTES DEL AGRUPAMIENTO GENERAL SINEP (CAPACITACIÓN OBLIGATORIA PARA PERSONAL INGRESANTE POR CONCURSO - PLANTA PERMANENTE - RES SGYCA N° 384/14</t>
  </si>
  <si>
    <t>CICLO DE CONFERENCIAS INAP: POLÍTICAS DE GÉNERO LOCALES: EL ABORDAJE TRANSVERSAL E INTEGRAL DE LAS NECESIDADES TERRITORIALES</t>
  </si>
  <si>
    <t>PRINCIPIOS Y COMPETENCIAS PARA UNA ATENCIÓN INTEGRAL A LA CIUDADANÍA</t>
  </si>
  <si>
    <t>EL LENGUAJE CLARO COMO PUENTE DE ACCESO A LA INFORMACIÓN PÚBLICA</t>
  </si>
  <si>
    <t>SISTEMAS DE ILUMINACIÓN Y EFICIENCIA ENERGÉTICA</t>
  </si>
  <si>
    <t>JORNADA DE DIFUSIÓN: NUEVO PROCESO DE PAGO DE APORTES Y CONTRIBUCIONES DE LA SEGURIDAD SOCIAL MEDIANTE VEP POR TRANSFERENCIA INMEDIATA</t>
  </si>
  <si>
    <t>CICLO DE CONFERENCIAS INAP: LOS PROTOCOLOS CONTRA LAS VIOLENCIAS SEXISTAS COMO HERRAMIENTAS DE PROTECCIÓN DE DERECHOS: EL TRABAJO EN RED</t>
  </si>
  <si>
    <t>PERSPECTIVA DE DERECHOS E INCLUSIÓN EN LA ATENCIÓN A LA CIUDADANÍA</t>
  </si>
  <si>
    <t>APORTES Y PERSPECTIVAS DE LA INTELIGENCIA ARTIFICIAL PARA LA ADMINISTRACIÓN PUBLICA</t>
  </si>
  <si>
    <t>RÉGIMEN TRANSITORIO Y EXCEPCIONAL PARA LA READECUACIÓN VOLUNTARIA DE GRADOS DEL SISTEMA NACIONAL DE EMPLEO PÚBLICO</t>
  </si>
  <si>
    <t>POLÍTICAS SOCIALES Y EMOCIONES: CONVERGENCIAS PARA EL ANÁLISIS</t>
  </si>
  <si>
    <t>FORMULACIÓN DEL PROYECTO DE LEY DE PRESUPUESTO</t>
  </si>
  <si>
    <t>RÉGIMEN DE VALORACIÓN PARA LA PROMOCIÓN POR EVALUACIÓN Y MÉRITO EN EL SISTEMA NACIONAL DE EMPLEO PÚBLICO</t>
  </si>
  <si>
    <t>¿RESOLVER O TENER RAZÓN? LAS FORMAS FRECUENTES DE ABORDAR LOS CONFLICTOS</t>
  </si>
  <si>
    <t>CICLO DE CONFERENCIAS INAP:   COMUNICACIÓN Y ACCESIBILIDAD PARA PERSONAS CON DISCAPACIDAD. ORIENTACIONES PARA PENSAR ESPACIOS DE  GESTIÓN INCLUSIVOS</t>
  </si>
  <si>
    <t>DIÁLOGOS DE APRENDIZAJE: EL DESAFÍO DE LA INSTITUCIONALIDAD EN LA ADMINISTRACIÓN PÚBLICA</t>
  </si>
  <si>
    <t>GESTIÓN DE LA INFORMACIÓN: ARCHIVOS, BIBLIOTECAS Y CENTROS DE DOCUMENTACIÓN</t>
  </si>
  <si>
    <t>INTRODUCCIÓN A LOS RIESGOS PARA LA PRIVACIDAD EN EL CIBERESPACIO</t>
  </si>
  <si>
    <t>GESTIÓN POR PROCESOS: CON ENFOQUE EN GESTIÓN DEL CAMBIO Y GESTIÓN DE RIESGOS</t>
  </si>
  <si>
    <t>POWERPOINT 2010 BÁSICO</t>
  </si>
  <si>
    <t>FORMACIÓN DE INSTRUCTORES: HERRAMIENTAS PARA EL DISEÑO DE ACTIVIDADES DE CAPACITACIÓN</t>
  </si>
  <si>
    <t>INFORMACIÓN Y DOCUMENTOS PÚBLICOS: HISTORIA, MEMORIA Y DERECHOS</t>
  </si>
  <si>
    <t>GESTIÓN DE LA COMUNICACIÓN EN EL ÁMBITO INSTITUCIONAL. COMUNICACIÓN INTERNA</t>
  </si>
  <si>
    <t>GESTIÓN DE LA PLATAFORMA MOODLE</t>
  </si>
  <si>
    <t>DEMOCRACIA LECTORA Y CLARIDAD ADMINISTRATIVA</t>
  </si>
  <si>
    <t>CONVERSACIONES EFECTIVAS</t>
  </si>
  <si>
    <t>DECRETO 1179/2016. RÉGIMEN DE OBSEQUIOS Y VIAJES FINANCIADOS POR TERCEROS A FUNCIONARIOS PÚBLICOS</t>
  </si>
  <si>
    <t>CORRECCIÓN DE ESTILO</t>
  </si>
  <si>
    <t>TÉCNICAS PARA LA REDACCIÓN DE INFORMES</t>
  </si>
  <si>
    <t>GESTIONAR LA COMUNICACIÓN EN EL ÁMBITO LABORAL - VIRTUAL</t>
  </si>
  <si>
    <t>CONFERENCIAS INAP: ACCESIBILIDAD COMO PERSPECTIVA TRANSVERSAL EN EL ESTADO</t>
  </si>
  <si>
    <t>INTRODUCCIÓN AL TRABAJO REMOTO</t>
  </si>
  <si>
    <t>TRABAJO EN EQUIPO</t>
  </si>
  <si>
    <t>CICLO DE CONFERENCIAS INAP: FORMULACIÓN Y EVALUACIÓN DE PROYECTOS SOCIALES</t>
  </si>
  <si>
    <t>MODALIDAD DE CONTRATACIÓN: ORDEN DE COMPRA ABIERTA</t>
  </si>
  <si>
    <t>SEGURIDAD DE LA INFORMACIÓN: CONCEPTOS FUNDAMENTALES</t>
  </si>
  <si>
    <t>DE LOS RECURSOS HUMANOS AL DESARROLLO DE LAS PERSONAS. PERSPECTIVAS CONTEMPORÁNEAS PARA PENSAR EL TRABAJO EN LAS INSTITUCIONES PÚBLICAS EN LA POSPANDEMIA</t>
  </si>
  <si>
    <t>CICLO DE CONFERENCIAS INAP: LOS DESAFÍOS DEL CUIDADO ANTE LOS CAMBIOS EN LOS ESQUEMAS DE REPRODUCCIÓN SOCIAL</t>
  </si>
  <si>
    <t>DIÁLOGOS DE APRENDIZAJE: VISUALIZACIÓN DE DATOS</t>
  </si>
  <si>
    <t>TÉCNICAS Y HERRAMIENTAS DE COACHING PARA LA EFECTIVIDAD PERSONAL E INTERPERSONAL</t>
  </si>
  <si>
    <t>VOCES DE AUTORÍA - EL ESTADO EN LA ERA EXPONENCIAL</t>
  </si>
  <si>
    <t>JORNADA DE TESORERÍAS JURISDICCIONALES</t>
  </si>
  <si>
    <t>NOMENCLADOR CLASIFICADOR DE PUESTOS Y FUNCIONES SIMPLES</t>
  </si>
  <si>
    <t>NUEVOS DESAFÍOS PARA LA SEGURIDAD INFORMÁTICA</t>
  </si>
  <si>
    <t>LA COMUNICACIÓN Y LAS TECNOLOGÍAS DIGITALES CON ENFOQUE DE DERECHOS HUMANOS</t>
  </si>
  <si>
    <t>INTRODUCCIÓN A LA ADMINISTRACIÓN FINANCIERA DEL SECTOR PÚBLICO NACIONAL</t>
  </si>
  <si>
    <t>LA CONSTRUCCIÓN DE LA CULTURA ORGANIZACIONAL EN UN ESTADO INTEGRADO Y MEDIADO POR LAS TECNOLOGÍAS</t>
  </si>
  <si>
    <t>DECLARACIÓN JURADA DE INTERESES: IMPLEMENTACIÓN DEL DECRETO 202/2017 EN EL MARCO DEL REGIMEN DE CONTRATACIONES DE LA ADMINISTRACIÓN NACIONAL</t>
  </si>
  <si>
    <t>ESTADÍSTICA PARA NO ESTADÍSTICOS - NIVEL 1</t>
  </si>
  <si>
    <t>CHARLA MAGISTRAL: LA ECONOMÍA DEL CONOCIMIENTO, MOTOR DEL DESARROLLO</t>
  </si>
  <si>
    <t>SIBYS: BÚSQUEDA Y SOLICITUDES DE ALTA EN EL SISTEMA DE IDENTIFICACIÓN DE BIENES Y SERVICIOS DE LA APN</t>
  </si>
  <si>
    <t>II ENCUENTRO 2022 INAP-EQUIPOS DE CAPACITACIÓN DEL SNC</t>
  </si>
  <si>
    <t>CHARLA MAGISTRAL: RECONOCERNOS, IMPLEMENTACIÓN DEL CENSO 2022</t>
  </si>
  <si>
    <t>CRITERIOS DEL ÓRGANO RECTOR EN MATERIA DE CONTRATACIONES PÚBLICAS</t>
  </si>
  <si>
    <t>III ENCUENTRO DE TRABAJO CON COORDINADORES TÉCNICOS DE CAPACITACIÓN: PLANIFICANDO LO QUE VIENE – PAC 2023</t>
  </si>
  <si>
    <t>CAPACIDADES ESTATALES</t>
  </si>
  <si>
    <t>CHARLA MAGISTRAL: ARGENTINA FUTURA: UN HORIZONTE DESEABLE Y POSIBLE</t>
  </si>
  <si>
    <t>¿EL FUTURO HOY? LAS TIC, LA CIUDADANÍA Y EL ESTADO</t>
  </si>
  <si>
    <t>ARGENTINA COMUNICA: COMUNICACIÓN DE GOBIERNO Y GESTIÓN DE CONTENIDOS DE DIFUSIÓN</t>
  </si>
  <si>
    <t>INTRODUCCIÓN AL PROCEDIMIENTO DE CONTRATACIONES DE LA ADMINISTRACIÓN PÚBLICA NACIONAL</t>
  </si>
  <si>
    <t>DIÁLOGOS DE APRENDIZAJE: LA CUARTA REVOLUCIÓN INDUSTRIAL</t>
  </si>
  <si>
    <t>INTELIGENCIA EMOCIONAL APLICADA AL DESARROLLO PERSONAL Y DE EQUIPOS</t>
  </si>
  <si>
    <t>CONTROL DE PUNTOS CRÍTICOS DE LOS PROCESOS EN EL PUESTO DE TRABAJO</t>
  </si>
  <si>
    <t>GARANTIAS PARA APN</t>
  </si>
  <si>
    <t>JORNADA DE CONTADURÍAS JURISDICCIONALES</t>
  </si>
  <si>
    <t>SISTEMAS TRANSVERSALES DE ADMINISTRACIÓN DEL SECTOR PÚBLICO NACIONAL</t>
  </si>
  <si>
    <t>BONIFICACIÓN POR DESEMPEÑO DESTACADO EN EL SISTEMA NACIONAL DE EMPLEO PÚBLICO</t>
  </si>
  <si>
    <t>LA EVALUACIÓN DE DESEMPEÑO EN EL ÁMBITO PÚBLICO NACIONAL</t>
  </si>
  <si>
    <t>CAPACIDADES ESTATALES EN INTEGRIDAD Y TRANSPARENCIA: PARTICIPACIÓN SOCIAL EN LA AGENDA DE INTEGRIDAD</t>
  </si>
  <si>
    <t>CAPACIDADES ESTATALES EN INTEGRIDAD Y TRANSPARENCIA: PRINCIPIOS Y NORMATIVA DE ÉTICA PÚBLICA</t>
  </si>
  <si>
    <t>COMISIÓN EVALUADORA Y DE RECEPCIÓN. SUS FUNCIONES Y RESPONSABILIDADES</t>
  </si>
  <si>
    <t>ALCANCES DEL SISTEMA NACIONAL DE INVERSIÓN PÚBLICA: FORMULACIÓN DEL PRESUPUESTO DE INVERSIÓN</t>
  </si>
  <si>
    <t>ANÁLISIS Y RESOLUCIÓN DE PROBLEMAS - VIRTUAL</t>
  </si>
  <si>
    <t>PLIEGOS DE BIENES Y SERVICIOS: INSTRUMENTO FUNDAMENTAL PARA UNA CONTRATACIÓN EXITOSA</t>
  </si>
  <si>
    <t>PLANIFICACIÓN Y SEGUIMIENTO DE POLÍTICAS PÚBLICAS</t>
  </si>
  <si>
    <t>CAPACIDADES ESTATALES EN INTEGRIDAD Y TRANSPARENCIA: ENFOQUE INTEGRAL DE TRANSPARENCIA PARA LA GESTIÓN PÚBLICA</t>
  </si>
  <si>
    <t>INTRODUCCIÓN A LA INFORMÁTICA JURÍDICA</t>
  </si>
  <si>
    <t>CONCEPTOS BÁSICOS DE CIBERSEGURIDAD</t>
  </si>
  <si>
    <t>PROGRAMA PARA INGRESANTES DEL SINEP AGRUPAMIENTO GENERAL CON SUPLEMENTO POR CAPACITACIÓN TERCIARIA Y DEL AGRUPAMIENTO PROFESIONAL Y/O CIENTÍFICO TÉCNICO CON Y SIN FUNCIONES EJECUTIVAS O DE JEFATURA RES. SGYCA N° 384/14</t>
  </si>
  <si>
    <t>EDUCACIÓN TÉCNICO PROFESIONAL EN LA ARGENTINA. ACTUALIDAD Y DESAFÍOS PARA EL DESARROLLO</t>
  </si>
  <si>
    <t>CRITERIOS DE BÚSQUEDA Y CURACIÓN DE CONTENIDOS EN ENTORNOS DIGITALES</t>
  </si>
  <si>
    <t>ENCUENTRO INAP-EQUIPOS DE CAPACITACIÓN DEL SNC</t>
  </si>
  <si>
    <t>INTRODUCCIÓN A LA PROTECCIÓN DE INFRAESTRUCTURAS CRÍTICAS</t>
  </si>
  <si>
    <t>HERRAMIENTAS PARA LA PRODUCCIÓN DE MATERIAL DIGITAL INSTITUCIONAL</t>
  </si>
  <si>
    <t>EVALUACIÓN DE POLÍTICAS PÚBLICAS</t>
  </si>
  <si>
    <t>ETAPAS DE LA EJECUCIÓN DEL CONTRATO</t>
  </si>
  <si>
    <t>COMPETENCIAS DIGITALES PARA LIDERAZGO REMOTO</t>
  </si>
  <si>
    <t>ORGANIZACIÓN DEL TRABAJO</t>
  </si>
  <si>
    <t>RECEPCIÓN DE BIENES Y SERVICIOS – CONTROL DE LA EJECUCIÓN CONTRACTUAL EN EL MARCO DE LOS DECRETOS 1023/01 Y 1030/16</t>
  </si>
  <si>
    <t>ASPECTOS BÁSICOS DE LA CUENTA DE INVERSIÓN</t>
  </si>
  <si>
    <t>LA CONTRATACIÓN INTERADMINISTRATIVA</t>
  </si>
  <si>
    <t>EL ROL DE LOS INTEGRANTES DEL COMITÉ DE VALORACIÓN PARA LA PROMOCIÓN POR EVALUACIÓN Y MÉRITO EN EL SISTEMA NACIONAL DE EMPLEO PÚBLICO</t>
  </si>
  <si>
    <t>TÉCNICAS DE DIAGNÓSTICO E INTERVENCIÓN EN ORGANISMOS PÚBLICOS</t>
  </si>
  <si>
    <t>VOCES DE AUTORÍA - GOBERNANZA MODERNA, MARCO CONCEPTUAL Y TECNOLOGÍAS DE GESTIÓN</t>
  </si>
  <si>
    <t>GESTIÓN DE LA CALIDAD DE LOS PROCESOS EN EL PUESTO DE TRABAJO</t>
  </si>
  <si>
    <t>TECNOLOGÍAS DIGITALES Y GESTIÓN DE LAS PERSONAS PARA EL FORTALECIMIENTO DE CAPACIDADES ESTATALES</t>
  </si>
  <si>
    <t>FORTALECIMIENTO DE LA COMUNICACIÓN Y CULTURA DE LA ORGANIZACIÓN</t>
  </si>
  <si>
    <t>INICIO DE EJERCICIO EN EL SISTEMA UEPEX</t>
  </si>
  <si>
    <t>SISTEMA DE PRESUPUESTO DE LA ADMINISTRACIÓN PÚBLICA NACIONAL</t>
  </si>
  <si>
    <t>CAPACIDADES ESTATALES EN INTEGRIDAD Y TRANSPARENCIA: DE CONFLICTOS DE INTERESES A CAPTURA DE LA DECISIÓN PÚBLICA DESDE UN ABORDAJE INTEGRAL</t>
  </si>
  <si>
    <t>CICLO DE CONFERENCIAS INAP: PROSPECTIVA Y ESCENARIOS: METODOLOGÍAS, TÉCNICAS Y HERRAMIENTAS</t>
  </si>
  <si>
    <t>EL CIBERCRIMEN, LA CIBERSEGURIDAD Y LA INVESTIGACIÓN CRIMINAL DE DELITOS INFORMÁTICOS</t>
  </si>
  <si>
    <t>BIOECONOMÍA</t>
  </si>
  <si>
    <t>Personal Civil de las Fuerzas Armadas</t>
  </si>
  <si>
    <t>Ley Marco 48</t>
  </si>
  <si>
    <t>Personal Contratado</t>
  </si>
  <si>
    <t>Sistema Nacional de la Profesión Administrativa</t>
  </si>
  <si>
    <t>Personal del Instituto Nacional de Tecnologías Agropecuarias</t>
  </si>
  <si>
    <t>Personal del CONICET</t>
  </si>
  <si>
    <t>Personal de la Dirección Nacional de Vialidad</t>
  </si>
  <si>
    <t>Personal de Seguridad y Defensa de la Gendarmería Nacional</t>
  </si>
  <si>
    <t>Personal de Seguridad y Defensa del Servicio Penitenciario Nacional</t>
  </si>
  <si>
    <t>Personal de la Comisión Nacional de Energía Atómica</t>
  </si>
  <si>
    <t>Carrera profesional hospitalaria Dto. 277/91</t>
  </si>
  <si>
    <t>Personal de la SIGEN</t>
  </si>
  <si>
    <t>Personal de la Comisión Nacional de Valores</t>
  </si>
  <si>
    <t>Personal de Seguridad y Defensa de la Prefectura Naval</t>
  </si>
  <si>
    <t>Personal Administradores Gubernamentales</t>
  </si>
  <si>
    <t>Personal de la Dirección General Impositiva</t>
  </si>
  <si>
    <t>Personal del Ente Nacional Regulador del Gas</t>
  </si>
  <si>
    <t>Funcionarios fuera de nivel</t>
  </si>
  <si>
    <t>Personal de la Superintendencia de Riesgos del Trabajo</t>
  </si>
  <si>
    <t>Personal de la Dirección General de Fabricaciones Militares</t>
  </si>
  <si>
    <t>Personal del Instituto Nacional de Tecnología Industrial</t>
  </si>
  <si>
    <t>Personal de la Comisión Nacional de Regulación del Transporte</t>
  </si>
  <si>
    <t>Personal Docente</t>
  </si>
  <si>
    <t>Autoridades Superiores</t>
  </si>
  <si>
    <t>Personal del Servicio Exterior</t>
  </si>
  <si>
    <t>Personal del Organismo Regulador de Seguridad de Presas</t>
  </si>
  <si>
    <t>Personal del Instituto Nacional de la Propiedad Industrial</t>
  </si>
  <si>
    <t>Personal de Guardaparques Nacionales</t>
  </si>
  <si>
    <t>Personal convencionado de la Administración Nacional de la Seguridad Social</t>
  </si>
  <si>
    <t>Personal del ENOHSA</t>
  </si>
  <si>
    <t>Personal del Organo de Control de Concesiones Viales</t>
  </si>
  <si>
    <t>Otros</t>
  </si>
  <si>
    <t>* Resto de escalafones</t>
  </si>
  <si>
    <t>* Resto de actividades / cursos</t>
  </si>
  <si>
    <t>Armada Argentina</t>
  </si>
  <si>
    <t>Fuerza Aérea Argentina</t>
  </si>
  <si>
    <t>Estado Mayor General del Ejercito</t>
  </si>
  <si>
    <t>Servicio Nacional de Sanidad y Calidad Agroalimentaria</t>
  </si>
  <si>
    <t>Secretaría de Cultura</t>
  </si>
  <si>
    <t>CONICET</t>
  </si>
  <si>
    <t>Jefatura de Gabinete</t>
  </si>
  <si>
    <t>Ministerio de Seguridad</t>
  </si>
  <si>
    <t>Ministerio de Economía y Finanzas Públicas</t>
  </si>
  <si>
    <t>Administración de Parques Nacionales</t>
  </si>
  <si>
    <t>Gendarmería Nacional</t>
  </si>
  <si>
    <t>Ministerio de Agricultura, Ganadería y Pesca</t>
  </si>
  <si>
    <t>Ministerio de Educación</t>
  </si>
  <si>
    <t>Ministerio de Salud y Ambiente</t>
  </si>
  <si>
    <t>Ministerio del Interior</t>
  </si>
  <si>
    <t>Secretaría Nacional de Niñez, Adolescencia y Familia</t>
  </si>
  <si>
    <t>Ministerio de Relac. Ext., Comercio Internac. y Culto</t>
  </si>
  <si>
    <t>Ministerio de Industria</t>
  </si>
  <si>
    <t>Ministerio de Justicia y Derechos Humanos</t>
  </si>
  <si>
    <t>Ministerio de Desarrollo Social</t>
  </si>
  <si>
    <t>Dirección Nacional de Migraciones</t>
  </si>
  <si>
    <t>Ministerio de Defensa</t>
  </si>
  <si>
    <t>ANMAT</t>
  </si>
  <si>
    <t>Servicio Penitenciario Federal</t>
  </si>
  <si>
    <t>Ministerio de Transporte</t>
  </si>
  <si>
    <t>Ministerio de Ciencia, Tecnología e Innovación Productiva</t>
  </si>
  <si>
    <t>Corredores Viales S.A.</t>
  </si>
  <si>
    <t>Prefectura Naval Argentina</t>
  </si>
  <si>
    <t>Instituto Nacional de Vitivinicultura</t>
  </si>
  <si>
    <t>Servicio Meteorológico Nacional</t>
  </si>
  <si>
    <t>Secretaría General</t>
  </si>
  <si>
    <t>Superintendencia de Servicios de Salud</t>
  </si>
  <si>
    <t>Comisión Nacional de Energía Atómica</t>
  </si>
  <si>
    <t>Sec. de Ambiente Desarrollo Sustentable</t>
  </si>
  <si>
    <t>Hospital Nac. Prof. Alejandro A. Posadas</t>
  </si>
  <si>
    <t>Superintendencia de Seguros de la Nación</t>
  </si>
  <si>
    <t>Ministerio de Turismo</t>
  </si>
  <si>
    <t>Instituto de Ayuda Financiera para pago de Retiros y Pensiones Militares</t>
  </si>
  <si>
    <t>Junta de Seguridad del Transporte</t>
  </si>
  <si>
    <t>Sec. Legal y Técnica</t>
  </si>
  <si>
    <t>Agencia Nacional de Discapacidad</t>
  </si>
  <si>
    <t>Comisión Nacional de Valores</t>
  </si>
  <si>
    <t>INIDEP</t>
  </si>
  <si>
    <t>Instituto Geográfico Nacional</t>
  </si>
  <si>
    <t>Caja de Retiros, Jubilaciones y Pensiones de la Policía Federal</t>
  </si>
  <si>
    <t>Casa de Moneda S.E.</t>
  </si>
  <si>
    <t>Secretaría de Gobierno de Modernización de la Nación</t>
  </si>
  <si>
    <t>Grupo Provincia S.A.</t>
  </si>
  <si>
    <t>Dirección General de Fabricaciones Militares</t>
  </si>
  <si>
    <t>Superintendencia de Riesgos de Trabajo</t>
  </si>
  <si>
    <t>Agencia Nacional de Seguridad Vial</t>
  </si>
  <si>
    <t>Secretaría de Innovación Pública</t>
  </si>
  <si>
    <t>Aerolíneas Argentinas S.A.</t>
  </si>
  <si>
    <t>Agencia Nacional de Promoción Científica y Tecnológica</t>
  </si>
  <si>
    <t>SEGEMAR</t>
  </si>
  <si>
    <t>Ministerio Público de la Defensa</t>
  </si>
  <si>
    <t>Consejo Nac. de Coordinaciòn de Políticas Sociales</t>
  </si>
  <si>
    <t>Hospital SOMMER</t>
  </si>
  <si>
    <t>Teatro Nacional Cervantes</t>
  </si>
  <si>
    <t>ENARGAS</t>
  </si>
  <si>
    <t>Instituto Nacional del Cáncer</t>
  </si>
  <si>
    <t>Entidad Binacional Yacyreta</t>
  </si>
  <si>
    <t>ANSES</t>
  </si>
  <si>
    <t>Estado Mayor Conjunto de las Fuerzas Armadas</t>
  </si>
  <si>
    <t>Procuracion  del Tesoro</t>
  </si>
  <si>
    <t>Secretaría de Políticas Integrales sobre Drogas</t>
  </si>
  <si>
    <t>Unidad de Información Financiera</t>
  </si>
  <si>
    <t>Yacimiento Carbonífero Río Turbio</t>
  </si>
  <si>
    <t>Comisión Nacional de Regulación del Transporte</t>
  </si>
  <si>
    <t>Instituto Nacional del Agua</t>
  </si>
  <si>
    <t>ENRE</t>
  </si>
  <si>
    <t>Colonia Montes de Oca</t>
  </si>
  <si>
    <t>Comisión Nacional de Comunicaciones</t>
  </si>
  <si>
    <t>Ministerio de Energía y Minería</t>
  </si>
  <si>
    <t>Consejo de la Magistratura - Poder Judicial de la Nación</t>
  </si>
  <si>
    <t>Servicio Nacional de Rehabilitación</t>
  </si>
  <si>
    <t>Autoridad Regulatoria Nuclear</t>
  </si>
  <si>
    <t>Biblioteca Nacional</t>
  </si>
  <si>
    <t>Instituto Nacional del Teatro</t>
  </si>
  <si>
    <t>Intercargo S.A.</t>
  </si>
  <si>
    <t>Ministerio de Planificación Federal, Inversión Pública y Servicios</t>
  </si>
  <si>
    <t>Tribunal Fiscal de la Nación</t>
  </si>
  <si>
    <t>Secretaría de Medios y Comunicación Pública</t>
  </si>
  <si>
    <t>Organismo Regulador de Seguridad de Presas</t>
  </si>
  <si>
    <t>Ente Nacional de Obras Hídricas de Saneamiento</t>
  </si>
  <si>
    <t>INCUCAI</t>
  </si>
  <si>
    <t>Tribunal de Tasaciones de la Nación</t>
  </si>
  <si>
    <t>Instituto Nacional de Rehabilitación Psicofísica del Sur</t>
  </si>
  <si>
    <t>Fondo Nacional de las Artes</t>
  </si>
  <si>
    <t>Nación Servicios S.A.</t>
  </si>
  <si>
    <t>Télam S.E. Agencia Nacional de Noticias</t>
  </si>
  <si>
    <t>Museo Nac. de Bellas  Artes</t>
  </si>
  <si>
    <t>Comisión Nacional de Evaluación y Acreditación Universitaria</t>
  </si>
  <si>
    <t>Dioxitek S.E.</t>
  </si>
  <si>
    <t>Educar S.E.</t>
  </si>
  <si>
    <t>* Resto de jurisdicciones</t>
  </si>
  <si>
    <t>Actividades Transversales</t>
  </si>
  <si>
    <t>Desarrollo de habilidades blandas</t>
  </si>
  <si>
    <t>Sistemas, procesos y tecnologías</t>
  </si>
  <si>
    <t>Campos de Práctica</t>
  </si>
  <si>
    <t xml:space="preserve"> Formación 2020 INAP-FOPECAP</t>
  </si>
  <si>
    <t xml:space="preserve"> Conferencias INAP</t>
  </si>
  <si>
    <t>Programa Federal</t>
  </si>
  <si>
    <t>Plan Federal</t>
  </si>
  <si>
    <t>Ingresantes: Administ. y Serv. Grales.</t>
  </si>
  <si>
    <t>Ingresantes: Técnicos-Profesionales</t>
  </si>
  <si>
    <t>Programa/área</t>
  </si>
  <si>
    <t>C7. Cantidad de cursos/actividades según rango de cantidad de inscripciones</t>
  </si>
  <si>
    <t>Cursos/actividades</t>
  </si>
  <si>
    <t>Curso/actividad</t>
  </si>
  <si>
    <t>CAPACITACIÓN EN AMBIENTE. LEY YOLANDA (27592)</t>
  </si>
  <si>
    <t>SISTEMA GDE: MÓDULOS CCOO, GEDO, EE,  NIVEL I (VIRTUAL TUTORADO)</t>
  </si>
  <si>
    <t>CAPACITACIÓN EN AMBIENTE. LEY YOLANDA (27592 SECTORIAL DEFENSA)</t>
  </si>
  <si>
    <t>INTRODUCCIÓN A LA SEGURIDAD E HIGIENE EN EL TRABAJO (PLAN FEDERAL)</t>
  </si>
  <si>
    <t>EXCEL: FUNCIONES AVANZADAS (PLAN FEDERAL)</t>
  </si>
  <si>
    <t>SEGURIDAD E HIGIENE EN EL TRABAJO: UNA PERSPECTIVA DESDE LOS OFICIOS DE MANTENIMIENTO. PRIMERA PARTE (APT)</t>
  </si>
  <si>
    <t>HERRAMIENTAS PARA LA RESOLUCIÓN DE CONFLICTOS (PLAN FEDERAL)</t>
  </si>
  <si>
    <t>PREVENCIÓN DE RIESGOS FÍSICOS DEL PERSONAL DE ÁREAS DE MANTENIMIENTO (APT)</t>
  </si>
  <si>
    <t>ISLAS MALVINAS, ATLÁNTICO SUR, ANTÁRTIDA: UNA POLÍTICA DE ESTADO (FOPECAP)</t>
  </si>
  <si>
    <t>WORD 2010 BÁSICO (PLAN FEDERAL)</t>
  </si>
  <si>
    <t>ORGANIZACION, PROCESOS Y CIRCUITOS DEL FONDO PERMANENTE DE CAPACITACION Y RECALIFICACION LABORAL (FOPECAP)</t>
  </si>
  <si>
    <t>LA PLANIFICACIÓN EN LA ADMINISTRACIÓN PÚBLICA. UNA ORIENTACIÓN PRÁCTICA (APT)</t>
  </si>
  <si>
    <t>REDES SOCIALES EN ORGANISMOS PÚBLICOS (PLAN FEDERAL)</t>
  </si>
  <si>
    <t>HERRAMIENTAS PARA LA COMUNICACIÓN ORAL EN CONTEXTOS LABORALES (APT)</t>
  </si>
  <si>
    <t>GESTIÓN Y CONDUCCIÓN DE EQUIPOS DE TRABAJO (APT)</t>
  </si>
  <si>
    <t>CONVERSACIONES DIFÍCILES EN EL ÁMBITO LABORAL (APT)</t>
  </si>
  <si>
    <t>DIPLOMATURA EN PAQUETE ADOBE MULTIMEDIA (AFTER EFFECTS, PREMIERE, ANIMATE: NIVEL INTERMEDIO (FOPECAP)</t>
  </si>
  <si>
    <t>REGLAMENTACIÓN PARA LA ASIGNACIÓN DE FUNCIONES ESPECÍFICAS EN EL SISTEMA NACIONAL DE EMPLEO PÚBLICO (SINEP)</t>
  </si>
  <si>
    <t>DE LA IDENTIFICACIÓN DE PROBLEMAS AL DISEÑO E IMPLEMENTACIÓN DE SOLUCIONES (APT)</t>
  </si>
  <si>
    <t>NOCIONES DE PRIMEROS AUXILIOS (PLAN FEDERAL)</t>
  </si>
  <si>
    <t>EXCEL 2010/13 AVANZADO: TABLAS DINÁMICAS (PLAN FEDERAL)</t>
  </si>
  <si>
    <t>DIPLOMATURA EN DISEÑO UX: NIVEL 1 (FOPECAP)</t>
  </si>
  <si>
    <t>¿NUEVOS MEDIOS? CÓMO LAS TECNOLOGÍAS DE LA INFORMACIÓN Y LA COMUNICACIÓN (TIC) HAN ATRAVESADO LA LÓGICA DE GESTIÓN (PLAN FEDERAL)</t>
  </si>
  <si>
    <t>DIPLOMATURA EN METODOLOGÍAS ÁGILES PARA LA ADMINISTRACIÓN PÚBLICA (FOPECAP)</t>
  </si>
  <si>
    <t>CURSO UNIVERSITARIO DE FORMACIÓN EN LA GESTIÓN DE COMPRAS Y CONTRATACIONES PÚBLICAS. IX EDICIÓN (FOPECAP)</t>
  </si>
  <si>
    <t>CEREMONIAL Y PROTOCOLO EN LAS ORGANIZACIONES PÚBLICAS (PLAN FEDERAL)</t>
  </si>
  <si>
    <t>SISTEMA GDE: MÓDULOS CCOO, GEDO, EE, NIVEL I (VIRTUAL SINCRÓNICO)</t>
  </si>
  <si>
    <t>DIPLOMATURA EN PREVENCIÓN DE ADICCIONES Y HIV/ SIDA EN EL ÁMBITO LABORAL. EDICIÓN 2021 (FOPECAP)</t>
  </si>
  <si>
    <t>WORD AVANZADO: REFERENCIAS Y HERRAMIENTAS COLABORATIVAS (PLAN FEDERAL)</t>
  </si>
  <si>
    <t>DIPLOMATURA EN PAQUETE ADOBE (ILLUSTRATOR, PHOTOSHOP, INDESIGN:  AVANZADO (FOPECAP)</t>
  </si>
  <si>
    <t>CÓMO LIDERAR Y MANTENER EL BIENESTAR EMOCIONAL EN ÉPOCAS DE CRISIS (APT)</t>
  </si>
  <si>
    <t>LOS PROCEDIMIENTOS ADMINISTRATIVOS Y LA GESTIÓN DOCUMENTAL ELECTRÓNICA (APT)</t>
  </si>
  <si>
    <t>GESTIÓN POR OBJETIVOS Y RESULTADOS. SISTEMAS DE INDICADORES PARA EL SEGUIMIENTO DE LA GESTIÓN (APT)</t>
  </si>
  <si>
    <t>DIPLOMATURA EN PAQUETE ADOBE (ILLUSTRATOR, PHOTOSHOP, INDESIGN: NIVEL INICIAL. EDICIÓN 2022 (FOPECAP)</t>
  </si>
  <si>
    <t>EXCEL 2010 BÁSICO (PLAN FEDERAL)</t>
  </si>
  <si>
    <t>FORMACIÓN Y DESARROLLO DE EQUIPOS DE TRABAJO (APT)</t>
  </si>
  <si>
    <t>DIPLOMATURA EN ADMINISTRACIÓN PÚBLICA REMOTA. EDICIÓN 2022 (FOPECAP)</t>
  </si>
  <si>
    <t>PRODUCCIÓN DE TEXTOS ADMINISTRATIVOS (PLAN FEDERAL)</t>
  </si>
  <si>
    <t>SISTEMA DE FORMULACIÓN DE PRESUPUESTO DE GASTOS EN PERSONAL (E-PROA)</t>
  </si>
  <si>
    <t>CURSO DE CIBERSEGURIDAD PARA LA ADMINISTRACIÓN PÚBLICA (FOPECAP)</t>
  </si>
  <si>
    <t>SENSIBILIZACIÓN EN LA TEMÁTICA DE GÉNERO Y VIOLENCIA CONTRA LAS MUJERES (PLAN FEDERAL)</t>
  </si>
  <si>
    <t>INTEGRIDAD EN COMPRAS Y CONTRATACIONES (DECRETO 202/17)</t>
  </si>
  <si>
    <t>SISTEMA GDE: MÓDULOS CCOO, GEDO, EE,  NIVEL I (PRESENCIAL)</t>
  </si>
  <si>
    <t>PROGRAMA DE ACTUALIZACIÓN NORMATIVA DEL CONVENIO COLECTIVO DE TRABAJO Nº 214 Y EL SECTORIAL SINEP (FOPECAP)</t>
  </si>
  <si>
    <t>Personal de la Administración Nacional de Aduanas</t>
  </si>
  <si>
    <t>Personal de la Comisión Nacional de Comunicaciones</t>
  </si>
  <si>
    <t>Inscripciones</t>
  </si>
  <si>
    <t>C18. Cantidad de cursos/actividades según programa, área y rango de duración (en horas)</t>
  </si>
  <si>
    <t>Administración Federal de Ingresos Públicos (AFIP)</t>
  </si>
  <si>
    <t>Registro Nacional de las Personas (RENAPER)</t>
  </si>
  <si>
    <t>Instituto Nacional de Tecnología Agropecuaria (INTA)</t>
  </si>
  <si>
    <t>Instituto de Obra Social de las Fuerzas Armadas (IOSFA)</t>
  </si>
  <si>
    <t>Dirección Nacional de Vialidad (DNV)</t>
  </si>
  <si>
    <t>Correo Oficial de la República Argentina S.A. (CORASA)</t>
  </si>
  <si>
    <t>Admi.Nac.de Laboratorios e Inst. de Salud Dr. Carlos G. Malbrán (ANLIS)</t>
  </si>
  <si>
    <t>Ministerio de las Mujeres, Géneros y Diversidad (MMGyD)</t>
  </si>
  <si>
    <t>Ministerio de Desarrollo Territorial y Hábitat (MDTH)</t>
  </si>
  <si>
    <t>Instituto Nacional de Cine y Artes Audiovisuales (Ente Público No Estatal - Dto. 1536/02)</t>
  </si>
  <si>
    <t>Ministerio de Obras Públicas (MOP)</t>
  </si>
  <si>
    <t>Instituto Nacional de Estadística y Censos (INDEC)</t>
  </si>
  <si>
    <t>Autoridad de Cuenca Matanza Riachuelo (ACUMAR)</t>
  </si>
  <si>
    <t>Instituto Nacional de Asociativismo y Economía Social (INAES)</t>
  </si>
  <si>
    <t>Ente Nacional de Comunicaciones (ENACOM)</t>
  </si>
  <si>
    <t>Administración Nacional de Aviación Civil (ANAC)</t>
  </si>
  <si>
    <t>Centro Nacional de Rehabilitación Social (CENARESO)</t>
  </si>
  <si>
    <t>Desarrollo de Capital Humano Ferroviario (DECAHF)</t>
  </si>
  <si>
    <t>Instituto Nacional de Tecnología Industrial  (INTI)</t>
  </si>
  <si>
    <t>Integración EnergÈtica Argentina S.A. (IEASA)</t>
  </si>
  <si>
    <t>Instituto Nacional de Semillas (INASE)</t>
  </si>
  <si>
    <t>Ente Regulador de Agua y Saneamiento (ERAS)</t>
  </si>
  <si>
    <t>Comisión Nacional de Actividades Espaciales (CONAE)</t>
  </si>
  <si>
    <t>Agencia Nacional de Materiales Controlados (ANMAC)</t>
  </si>
  <si>
    <t>Gestión del empleo público</t>
  </si>
  <si>
    <t>Ministerio de Trabajo, Empleo y Seguridad Social</t>
  </si>
  <si>
    <t>Sistema Nacional de Empleo Público - Decreto 2098/08</t>
  </si>
  <si>
    <t>Personal Militar de las FF.AA.</t>
  </si>
  <si>
    <t>Personal Docente civil de FF.AA.</t>
  </si>
  <si>
    <t>Personal Científico de las FF.AA.</t>
  </si>
  <si>
    <t>Personal del Ministerio de Salud (Dto. 1893/83)</t>
  </si>
  <si>
    <t>Estado, administ. y políticas públicas</t>
  </si>
  <si>
    <t>Los datos para la generación del IEC se obtienen del Sistema de Acreditación INAP (SAI).</t>
  </si>
  <si>
    <t>Este sistema es una herramienta que permite gestionar la acreditación de las actividades de capacitación, así como la participación de las y los agentes en las comisiones. Es el único sistema de registro en el INAP y posee la totalidad de la información necesaria para el funcionamiento de las actividades.</t>
  </si>
  <si>
    <t>En aquellos cuadros donde figure una categoría denominada «S/D», esta engloba a las inscripciones que no cuentan con el dato que muestra el cuadro.</t>
  </si>
  <si>
    <t>En aquellos cuadros donde figure una categoría denominada «No corresponde», esta engloba a las inscripciones que no pertenecen al escalafón Sistema Nacional de Empleo Público (SINEP).</t>
  </si>
  <si>
    <t>En aquellos cuadros donde figure una categoría denominada «Otros», esta engloba a una diversidad de datos.</t>
  </si>
  <si>
    <t>La categoría «Cursando» engloba a todas las inscripciones que se encuentran cursando en el cuatrimestre correspondiente al presente IEC.</t>
  </si>
  <si>
    <t>La categoría «Con vacante asignada» engloba a todas las inscripciones a las cuales se les asignó una vacante para un curso que dará comienzo en una fecha posterior a la del cierre del presente IEC.</t>
  </si>
  <si>
    <t>Ausentes/libres</t>
  </si>
  <si>
    <t>Capacidades Específicas para la Gestión Pública</t>
  </si>
  <si>
    <t>Campos de Práctica-Trayecto Formativo</t>
  </si>
  <si>
    <t>LINEAMIENTOS DE INTEGRIDAD Y ÉTICA PÚBLICA PARA EL SECTOR PRIVADO: ASPECTOS ESENCIALES DE LA RESPONSABILIDAD CORPORATIVA PARA PREVENIR LA CORRUPCIÓN (LEY 27401)</t>
  </si>
  <si>
    <t>RÉGIMEN DE OBSEQUIOS Y VIAJES FINANCIADOS POR TERCEROS A FUNCIONARIOS PÚBLICOS. DECRETO 1179/2016 (AG)</t>
  </si>
  <si>
    <t>GESTIÓN DEL RÉGIMEN DISCIPLINARIO (AUTOGESTIONADO)</t>
  </si>
  <si>
    <t>SISTEMA GDE: MÓDULOS CCOO, GEDO, EE,  NIVEL II (VIRTUAL TUTORADO)</t>
  </si>
  <si>
    <t>LA GESTIÓN Y LA ADMINISTRACIÓN EN LOS ORGANISMOS PÚBLICOS (PLAN FEDERAL)</t>
  </si>
  <si>
    <t>ACCESIBILIDAD WEB: TÉCNICAS Y HERRAMIENTAS PARA MEJORARLA (VIRTUAL)</t>
  </si>
  <si>
    <t>DIPLOMATURA EN GESTIÓN DE LOS RRH.H. EN EL SECTOR PÚBLICO. EDICIÓN 2022 (FOPECAP)</t>
  </si>
  <si>
    <t>DIPLOMATURA EN PAQUETE ADOBE MULTIMEDIA (AFTER EFFECTS, PREMIERE, ANIMATE): NIVEL INICIAL (FOPECAP)</t>
  </si>
  <si>
    <t>PRESENTACIONES VISUALES CON POWERPOINT (PLAN FEDERAL)</t>
  </si>
  <si>
    <t>CONTEXTO LABORAL: LA SEGURIDAD E HIGIENE (APT)</t>
  </si>
  <si>
    <t>BUSINESS INTELLIGENCE (BI INTRODUCTORIO)</t>
  </si>
  <si>
    <t>Sindicatura General de la Nación (SIGEN)</t>
  </si>
  <si>
    <t>INADI</t>
  </si>
  <si>
    <t>Agencia de Administración de Bienes del Estado (AABE)</t>
  </si>
  <si>
    <t>Autoridad Federal de Servicios de Comunicación Audiovisual (AFSCA)</t>
  </si>
  <si>
    <t>Centro Internacional para la promoción de los Ddhh (CIPDH)</t>
  </si>
  <si>
    <t>101 a 130 h</t>
  </si>
  <si>
    <t>131 a 160 h</t>
  </si>
  <si>
    <t>161 a 200 h</t>
  </si>
  <si>
    <t>DISEÑO, FORMULACIÓN Y EVALUACIÓN DE PROYECTOS DE INVERSIÓN (VINCULACIÓN CON EL BANCO DE PROYECTOS DE INVERSIÓN)</t>
  </si>
  <si>
    <t>ALQUILER DE INMUEBLES (ESTADO NACIONAL LOCATARIO -DECRETO N° 1023/01-)</t>
  </si>
  <si>
    <t>ATENCIÓN A LA CIUDADANÍA: MÓDULO INTRODUCTORIO (PLAN FEDERAL)</t>
  </si>
  <si>
    <t>CONFERENCIAS INAP: NUEVA LEY DE DISCAPACIDAD. EL PROCESO DE CONSTRUCCIÓN DE UN NUEVO MARCO NORMATIVO QUE CONSOLIDA LA IGUALDAD, AUTONOMÍA Y EQUIDAD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</si>
</sst>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"/>
    <numFmt numFmtId="165" formatCode="0.0"/>
    <numFmt numFmtId="166" formatCode="###0.00"/>
    <numFmt numFmtId="167" formatCode="###0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u/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u/>
      <sz val="2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79420"/>
        <bgColor indexed="64"/>
      </patternFill>
    </fill>
    <fill>
      <patternFill patternType="solid">
        <fgColor rgb="FF9283B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ABABAB"/>
        <bgColor indexed="64"/>
      </patternFill>
    </fill>
    <fill>
      <patternFill patternType="solid">
        <fgColor rgb="FFABABAB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horizontal="right" indent="3"/>
    </xf>
    <xf numFmtId="0" fontId="6" fillId="0" borderId="0"/>
    <xf numFmtId="0" fontId="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</cellStyleXfs>
  <cellXfs count="232">
    <xf numFmtId="0" fontId="0" fillId="0" borderId="0" xfId="0">
      <alignment horizontal="right" indent="3"/>
    </xf>
    <xf numFmtId="0" fontId="7" fillId="0" borderId="0" xfId="0" applyFont="1">
      <alignment horizontal="right" indent="3"/>
    </xf>
    <xf numFmtId="0" fontId="8" fillId="0" borderId="0" xfId="0" applyFont="1">
      <alignment horizontal="right" indent="3"/>
    </xf>
    <xf numFmtId="0" fontId="8" fillId="0" borderId="0" xfId="1" applyFont="1" applyAlignment="1">
      <alignment horizontal="center" wrapText="1"/>
    </xf>
    <xf numFmtId="3" fontId="8" fillId="0" borderId="0" xfId="1" applyNumberFormat="1" applyFont="1" applyAlignment="1">
      <alignment horizontal="center" wrapText="1"/>
    </xf>
    <xf numFmtId="3" fontId="8" fillId="0" borderId="0" xfId="0" applyNumberFormat="1" applyFont="1">
      <alignment horizontal="right" indent="3"/>
    </xf>
    <xf numFmtId="0" fontId="10" fillId="0" borderId="0" xfId="2" applyFont="1" applyBorder="1"/>
    <xf numFmtId="4" fontId="8" fillId="0" borderId="0" xfId="0" applyNumberFormat="1" applyFont="1">
      <alignment horizontal="right" indent="3"/>
    </xf>
    <xf numFmtId="0" fontId="11" fillId="0" borderId="0" xfId="0" applyFont="1">
      <alignment horizontal="right" indent="3"/>
    </xf>
    <xf numFmtId="0" fontId="0" fillId="0" borderId="0" xfId="0" applyAlignment="1">
      <alignment horizontal="left" vertical="distributed" wrapText="1"/>
    </xf>
    <xf numFmtId="0" fontId="11" fillId="0" borderId="0" xfId="0" applyFont="1" applyAlignment="1">
      <alignment horizontal="left" vertical="distributed" wrapText="1"/>
    </xf>
    <xf numFmtId="3" fontId="0" fillId="0" borderId="0" xfId="0" applyNumberFormat="1">
      <alignment horizontal="right" indent="3"/>
    </xf>
    <xf numFmtId="0" fontId="0" fillId="2" borderId="0" xfId="0" applyFill="1">
      <alignment horizontal="right" indent="3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4" borderId="0" xfId="0" applyFont="1" applyFill="1">
      <alignment horizontal="right" indent="3"/>
    </xf>
    <xf numFmtId="0" fontId="3" fillId="0" borderId="0" xfId="0" applyFont="1" applyAlignment="1">
      <alignment horizontal="left" vertical="center" indent="1"/>
    </xf>
    <xf numFmtId="0" fontId="15" fillId="0" borderId="0" xfId="2" applyFont="1" applyFill="1" applyBorder="1" applyAlignment="1">
      <alignment horizontal="left" vertical="center" indent="1"/>
    </xf>
    <xf numFmtId="0" fontId="0" fillId="0" borderId="0" xfId="0" applyAlignment="1">
      <alignment horizontal="justify" vertical="center"/>
    </xf>
    <xf numFmtId="0" fontId="0" fillId="4" borderId="0" xfId="0" applyFill="1">
      <alignment horizontal="right" indent="3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 vertical="center" wrapText="1" indent="3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4" borderId="0" xfId="0" applyFill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0" fillId="0" borderId="0" xfId="0" applyAlignment="1"/>
    <xf numFmtId="0" fontId="21" fillId="0" borderId="0" xfId="0" applyFont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18" fillId="0" borderId="0" xfId="0" applyFont="1">
      <alignment horizontal="right" indent="3"/>
    </xf>
    <xf numFmtId="0" fontId="18" fillId="0" borderId="0" xfId="0" applyFont="1" applyAlignment="1">
      <alignment horizontal="left" vertical="center" indent="1"/>
    </xf>
    <xf numFmtId="0" fontId="11" fillId="0" borderId="0" xfId="2" applyFont="1" applyFill="1" applyBorder="1" applyAlignment="1">
      <alignment horizontal="center" wrapText="1"/>
    </xf>
    <xf numFmtId="0" fontId="22" fillId="0" borderId="0" xfId="0" applyFont="1">
      <alignment horizontal="right" indent="3"/>
    </xf>
    <xf numFmtId="0" fontId="11" fillId="0" borderId="0" xfId="1" applyFont="1" applyAlignment="1">
      <alignment horizontal="center" wrapText="1"/>
    </xf>
    <xf numFmtId="0" fontId="23" fillId="0" borderId="0" xfId="1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indent="1"/>
    </xf>
    <xf numFmtId="0" fontId="16" fillId="7" borderId="0" xfId="0" applyFont="1" applyFill="1" applyAlignment="1">
      <alignment horizontal="left" vertical="center"/>
    </xf>
    <xf numFmtId="0" fontId="8" fillId="7" borderId="0" xfId="0" applyFont="1" applyFill="1">
      <alignment horizontal="right" indent="3"/>
    </xf>
    <xf numFmtId="0" fontId="22" fillId="5" borderId="1" xfId="0" applyFont="1" applyFill="1" applyBorder="1" applyAlignment="1">
      <alignment horizontal="center" vertical="center"/>
    </xf>
    <xf numFmtId="0" fontId="28" fillId="0" borderId="0" xfId="0" applyFont="1">
      <alignment horizontal="right" indent="3"/>
    </xf>
    <xf numFmtId="0" fontId="23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2" fontId="28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0" fontId="22" fillId="5" borderId="1" xfId="0" applyFont="1" applyFill="1" applyBorder="1" applyAlignment="1">
      <alignment horizontal="left" vertical="center" indent="1"/>
    </xf>
    <xf numFmtId="0" fontId="22" fillId="0" borderId="1" xfId="0" applyFont="1" applyBorder="1" applyAlignment="1">
      <alignment horizontal="left" vertical="center" indent="1"/>
    </xf>
    <xf numFmtId="0" fontId="11" fillId="0" borderId="1" xfId="3" applyFont="1" applyBorder="1" applyAlignment="1">
      <alignment horizontal="left" vertical="center" wrapText="1" indent="1"/>
    </xf>
    <xf numFmtId="0" fontId="22" fillId="0" borderId="1" xfId="3" applyFont="1" applyBorder="1" applyAlignment="1">
      <alignment horizontal="center" vertical="center" wrapText="1"/>
    </xf>
    <xf numFmtId="1" fontId="27" fillId="5" borderId="1" xfId="0" applyNumberFormat="1" applyFont="1" applyFill="1" applyBorder="1" applyAlignment="1">
      <alignment horizontal="right" vertical="center" indent="1"/>
    </xf>
    <xf numFmtId="0" fontId="29" fillId="0" borderId="1" xfId="4" applyFont="1" applyBorder="1" applyAlignment="1">
      <alignment horizontal="left" vertical="center" wrapText="1" indent="1"/>
    </xf>
    <xf numFmtId="0" fontId="30" fillId="0" borderId="1" xfId="4" applyFont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28" fillId="7" borderId="0" xfId="0" applyFont="1" applyFill="1" applyAlignment="1">
      <alignment horizontal="right" vertical="center"/>
    </xf>
    <xf numFmtId="0" fontId="17" fillId="0" borderId="0" xfId="0" applyFont="1" applyAlignment="1">
      <alignment horizontal="left" indent="3"/>
    </xf>
    <xf numFmtId="0" fontId="16" fillId="0" borderId="0" xfId="0" applyFont="1" applyAlignment="1">
      <alignment horizontal="left" vertical="center"/>
    </xf>
    <xf numFmtId="0" fontId="13" fillId="0" borderId="0" xfId="0" applyFont="1">
      <alignment horizontal="right" indent="3"/>
    </xf>
    <xf numFmtId="164" fontId="24" fillId="0" borderId="0" xfId="1" applyNumberFormat="1" applyFont="1" applyAlignment="1">
      <alignment vertical="center"/>
    </xf>
    <xf numFmtId="0" fontId="28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1" xfId="5" applyFont="1" applyBorder="1" applyAlignment="1">
      <alignment horizontal="left" vertical="center" wrapText="1" indent="1"/>
    </xf>
    <xf numFmtId="3" fontId="29" fillId="0" borderId="1" xfId="5" applyNumberFormat="1" applyFont="1" applyBorder="1" applyAlignment="1">
      <alignment horizontal="right" vertical="center" indent="1"/>
    </xf>
    <xf numFmtId="3" fontId="22" fillId="5" borderId="1" xfId="0" applyNumberFormat="1" applyFont="1" applyFill="1" applyBorder="1" applyAlignment="1">
      <alignment horizontal="right" vertical="center" indent="1"/>
    </xf>
    <xf numFmtId="2" fontId="24" fillId="0" borderId="1" xfId="0" applyNumberFormat="1" applyFont="1" applyBorder="1" applyAlignment="1">
      <alignment horizontal="right" vertical="center" indent="1"/>
    </xf>
    <xf numFmtId="2" fontId="25" fillId="5" borderId="1" xfId="0" applyNumberFormat="1" applyFont="1" applyFill="1" applyBorder="1" applyAlignment="1">
      <alignment horizontal="right" vertical="center" indent="1"/>
    </xf>
    <xf numFmtId="0" fontId="15" fillId="0" borderId="0" xfId="0" applyFont="1" applyAlignment="1"/>
    <xf numFmtId="0" fontId="2" fillId="0" borderId="0" xfId="0" applyFont="1" applyAlignment="1">
      <alignment horizontal="left" vertical="center" indent="3"/>
    </xf>
    <xf numFmtId="0" fontId="15" fillId="0" borderId="0" xfId="0" applyFont="1" applyAlignment="1">
      <alignment horizontal="left" vertical="center" indent="3"/>
    </xf>
    <xf numFmtId="0" fontId="15" fillId="0" borderId="0" xfId="0" applyFont="1" applyAlignment="1">
      <alignment horizontal="left" vertical="center" indent="1"/>
    </xf>
    <xf numFmtId="0" fontId="2" fillId="0" borderId="0" xfId="0" applyFont="1">
      <alignment horizontal="right" indent="3"/>
    </xf>
    <xf numFmtId="0" fontId="2" fillId="0" borderId="0" xfId="0" applyFont="1" applyAlignment="1">
      <alignment horizontal="left" indent="3"/>
    </xf>
    <xf numFmtId="0" fontId="7" fillId="0" borderId="0" xfId="2" applyFont="1" applyFill="1" applyBorder="1" applyAlignment="1">
      <alignment horizontal="left" vertical="center" indent="3"/>
    </xf>
    <xf numFmtId="0" fontId="0" fillId="10" borderId="0" xfId="0" applyFill="1">
      <alignment horizontal="right" indent="3"/>
    </xf>
    <xf numFmtId="0" fontId="17" fillId="10" borderId="0" xfId="0" applyFont="1" applyFill="1" applyAlignment="1">
      <alignment horizontal="left" vertical="center"/>
    </xf>
    <xf numFmtId="0" fontId="16" fillId="10" borderId="0" xfId="0" applyFont="1" applyFill="1" applyAlignment="1">
      <alignment vertical="center"/>
    </xf>
    <xf numFmtId="0" fontId="17" fillId="10" borderId="0" xfId="0" applyFont="1" applyFill="1">
      <alignment horizontal="right" indent="3"/>
    </xf>
    <xf numFmtId="0" fontId="16" fillId="10" borderId="0" xfId="0" applyFont="1" applyFill="1" applyAlignment="1">
      <alignment horizontal="justify" vertical="center"/>
    </xf>
    <xf numFmtId="0" fontId="17" fillId="10" borderId="0" xfId="0" applyFont="1" applyFill="1" applyAlignment="1">
      <alignment horizontal="left" vertical="center" indent="3"/>
    </xf>
    <xf numFmtId="0" fontId="16" fillId="10" borderId="0" xfId="0" applyFont="1" applyFill="1" applyAlignment="1">
      <alignment horizontal="left" vertical="center"/>
    </xf>
    <xf numFmtId="0" fontId="13" fillId="10" borderId="0" xfId="0" applyFont="1" applyFill="1">
      <alignment horizontal="right" indent="3"/>
    </xf>
    <xf numFmtId="0" fontId="23" fillId="10" borderId="1" xfId="1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8" fillId="10" borderId="0" xfId="0" applyFont="1" applyFill="1">
      <alignment horizontal="right" indent="3"/>
    </xf>
    <xf numFmtId="0" fontId="23" fillId="10" borderId="1" xfId="0" quotePrefix="1" applyFont="1" applyFill="1" applyBorder="1" applyAlignment="1">
      <alignment horizontal="center" vertical="center"/>
    </xf>
    <xf numFmtId="0" fontId="17" fillId="10" borderId="0" xfId="0" applyFont="1" applyFill="1" applyAlignment="1">
      <alignment horizontal="left" indent="3"/>
    </xf>
    <xf numFmtId="3" fontId="23" fillId="10" borderId="1" xfId="0" applyNumberFormat="1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left" vertical="center" indent="3"/>
    </xf>
    <xf numFmtId="0" fontId="15" fillId="0" borderId="8" xfId="2" applyFont="1" applyBorder="1" applyAlignment="1">
      <alignment horizontal="left" vertical="center" wrapText="1" indent="3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indent="3"/>
    </xf>
    <xf numFmtId="0" fontId="20" fillId="0" borderId="0" xfId="0" applyFont="1" applyAlignment="1">
      <alignment horizontal="left" vertical="top" wrapText="1" indent="3"/>
    </xf>
    <xf numFmtId="0" fontId="31" fillId="9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6" xfId="0" applyFont="1" applyBorder="1" applyAlignment="1">
      <alignment vertical="center"/>
    </xf>
    <xf numFmtId="2" fontId="24" fillId="0" borderId="1" xfId="0" applyNumberFormat="1" applyFont="1" applyBorder="1" applyAlignment="1"/>
    <xf numFmtId="0" fontId="31" fillId="5" borderId="1" xfId="0" applyFont="1" applyFill="1" applyBorder="1" applyAlignment="1"/>
    <xf numFmtId="0" fontId="22" fillId="5" borderId="1" xfId="0" applyFont="1" applyFill="1" applyBorder="1" applyAlignment="1"/>
    <xf numFmtId="0" fontId="28" fillId="0" borderId="1" xfId="0" applyFont="1" applyBorder="1" applyAlignment="1">
      <alignment horizontal="left" indent="1"/>
    </xf>
    <xf numFmtId="0" fontId="28" fillId="0" borderId="1" xfId="0" applyFont="1" applyBorder="1" applyAlignment="1"/>
    <xf numFmtId="0" fontId="31" fillId="5" borderId="1" xfId="0" applyFont="1" applyFill="1" applyBorder="1" applyAlignment="1">
      <alignment horizontal="center"/>
    </xf>
    <xf numFmtId="2" fontId="31" fillId="5" borderId="1" xfId="0" applyNumberFormat="1" applyFont="1" applyFill="1" applyBorder="1" applyAlignment="1"/>
    <xf numFmtId="2" fontId="11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2" fontId="8" fillId="0" borderId="0" xfId="0" applyNumberFormat="1" applyFont="1">
      <alignment horizontal="right" indent="3"/>
    </xf>
    <xf numFmtId="0" fontId="31" fillId="0" borderId="0" xfId="0" applyFont="1" applyAlignment="1">
      <alignment horizontal="left" vertical="center"/>
    </xf>
    <xf numFmtId="3" fontId="31" fillId="0" borderId="0" xfId="0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2" fontId="24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0" fontId="30" fillId="5" borderId="1" xfId="8" applyFont="1" applyFill="1" applyBorder="1" applyAlignment="1">
      <alignment horizontal="center" vertical="top" wrapText="1"/>
    </xf>
    <xf numFmtId="0" fontId="35" fillId="0" borderId="0" xfId="11"/>
    <xf numFmtId="0" fontId="30" fillId="5" borderId="1" xfId="12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  <xf numFmtId="0" fontId="23" fillId="10" borderId="2" xfId="0" applyFont="1" applyFill="1" applyBorder="1" applyAlignment="1">
      <alignment horizontal="center" vertical="center"/>
    </xf>
    <xf numFmtId="3" fontId="22" fillId="0" borderId="1" xfId="1" applyNumberFormat="1" applyFont="1" applyBorder="1" applyAlignment="1">
      <alignment horizontal="right" vertical="center" indent="1"/>
    </xf>
    <xf numFmtId="4" fontId="25" fillId="0" borderId="1" xfId="1" applyNumberFormat="1" applyFont="1" applyBorder="1" applyAlignment="1">
      <alignment horizontal="right" vertical="center" indent="1"/>
    </xf>
    <xf numFmtId="3" fontId="22" fillId="5" borderId="1" xfId="1" applyNumberFormat="1" applyFont="1" applyFill="1" applyBorder="1" applyAlignment="1">
      <alignment horizontal="right" vertical="center" indent="1"/>
    </xf>
    <xf numFmtId="4" fontId="25" fillId="5" borderId="1" xfId="1" applyNumberFormat="1" applyFont="1" applyFill="1" applyBorder="1" applyAlignment="1">
      <alignment horizontal="right" vertical="center" indent="1"/>
    </xf>
    <xf numFmtId="0" fontId="36" fillId="0" borderId="0" xfId="0" applyFont="1" applyAlignment="1">
      <alignment vertical="center"/>
    </xf>
    <xf numFmtId="3" fontId="11" fillId="0" borderId="1" xfId="0" applyNumberFormat="1" applyFont="1" applyBorder="1" applyAlignment="1">
      <alignment horizontal="right" vertical="center" indent="1"/>
    </xf>
    <xf numFmtId="3" fontId="22" fillId="0" borderId="1" xfId="0" applyNumberFormat="1" applyFont="1" applyBorder="1" applyAlignment="1">
      <alignment horizontal="right" vertical="center" indent="1"/>
    </xf>
    <xf numFmtId="2" fontId="25" fillId="0" borderId="1" xfId="0" applyNumberFormat="1" applyFont="1" applyBorder="1" applyAlignment="1">
      <alignment horizontal="right" vertical="center" indent="1"/>
    </xf>
    <xf numFmtId="4" fontId="24" fillId="0" borderId="1" xfId="0" applyNumberFormat="1" applyFont="1" applyBorder="1" applyAlignment="1">
      <alignment horizontal="right" vertical="center" indent="1"/>
    </xf>
    <xf numFmtId="3" fontId="11" fillId="0" borderId="1" xfId="1" applyNumberFormat="1" applyFont="1" applyBorder="1" applyAlignment="1">
      <alignment horizontal="right" vertical="center" wrapText="1" indent="1"/>
    </xf>
    <xf numFmtId="4" fontId="25" fillId="5" borderId="1" xfId="0" applyNumberFormat="1" applyFont="1" applyFill="1" applyBorder="1" applyAlignment="1">
      <alignment horizontal="right" vertical="center" indent="1"/>
    </xf>
    <xf numFmtId="3" fontId="22" fillId="5" borderId="1" xfId="1" applyNumberFormat="1" applyFont="1" applyFill="1" applyBorder="1" applyAlignment="1">
      <alignment horizontal="right" vertical="center" wrapText="1" indent="1"/>
    </xf>
    <xf numFmtId="0" fontId="36" fillId="0" borderId="0" xfId="0" applyFont="1">
      <alignment horizontal="right" indent="3"/>
    </xf>
    <xf numFmtId="3" fontId="31" fillId="6" borderId="1" xfId="0" applyNumberFormat="1" applyFont="1" applyFill="1" applyBorder="1" applyAlignment="1">
      <alignment horizontal="right" vertical="center" indent="1"/>
    </xf>
    <xf numFmtId="2" fontId="25" fillId="8" borderId="1" xfId="0" applyNumberFormat="1" applyFont="1" applyFill="1" applyBorder="1" applyAlignment="1">
      <alignment horizontal="right" vertical="center" indent="1"/>
    </xf>
    <xf numFmtId="3" fontId="28" fillId="0" borderId="1" xfId="0" applyNumberFormat="1" applyFont="1" applyBorder="1" applyAlignment="1">
      <alignment horizontal="right" vertical="center" indent="1"/>
    </xf>
    <xf numFmtId="3" fontId="31" fillId="5" borderId="1" xfId="0" applyNumberFormat="1" applyFont="1" applyFill="1" applyBorder="1" applyAlignment="1">
      <alignment horizontal="right" vertical="center" indent="1"/>
    </xf>
    <xf numFmtId="0" fontId="31" fillId="8" borderId="1" xfId="0" applyFont="1" applyFill="1" applyBorder="1" applyAlignment="1">
      <alignment horizontal="left" vertical="center" indent="1"/>
    </xf>
    <xf numFmtId="0" fontId="28" fillId="0" borderId="1" xfId="0" applyFont="1" applyBorder="1" applyAlignment="1">
      <alignment horizontal="left" vertical="center" indent="1"/>
    </xf>
    <xf numFmtId="0" fontId="31" fillId="8" borderId="1" xfId="0" applyFont="1" applyFill="1" applyBorder="1" applyAlignment="1">
      <alignment horizontal="right" vertical="center" indent="1"/>
    </xf>
    <xf numFmtId="0" fontId="28" fillId="0" borderId="1" xfId="0" applyFont="1" applyBorder="1" applyAlignment="1">
      <alignment horizontal="right" vertical="center" indent="1"/>
    </xf>
    <xf numFmtId="0" fontId="31" fillId="5" borderId="1" xfId="0" applyFont="1" applyFill="1" applyBorder="1" applyAlignment="1">
      <alignment horizontal="right" vertical="center" indent="1"/>
    </xf>
    <xf numFmtId="0" fontId="37" fillId="10" borderId="0" xfId="0" applyFont="1" applyFill="1">
      <alignment horizontal="right" indent="3"/>
    </xf>
    <xf numFmtId="0" fontId="38" fillId="10" borderId="0" xfId="0" applyFont="1" applyFill="1" applyAlignment="1">
      <alignment vertical="center"/>
    </xf>
    <xf numFmtId="0" fontId="29" fillId="0" borderId="1" xfId="8" applyFont="1" applyBorder="1" applyAlignment="1">
      <alignment horizontal="left" vertical="center" wrapText="1" indent="1"/>
    </xf>
    <xf numFmtId="3" fontId="29" fillId="0" borderId="1" xfId="8" applyNumberFormat="1" applyFont="1" applyBorder="1" applyAlignment="1">
      <alignment horizontal="right" vertical="center" indent="1"/>
    </xf>
    <xf numFmtId="2" fontId="24" fillId="0" borderId="1" xfId="8" applyNumberFormat="1" applyFont="1" applyBorder="1" applyAlignment="1">
      <alignment horizontal="right" vertical="center" indent="1"/>
    </xf>
    <xf numFmtId="3" fontId="30" fillId="5" borderId="1" xfId="8" applyNumberFormat="1" applyFont="1" applyFill="1" applyBorder="1" applyAlignment="1">
      <alignment horizontal="right" vertical="center" indent="1"/>
    </xf>
    <xf numFmtId="4" fontId="25" fillId="5" borderId="1" xfId="8" applyNumberFormat="1" applyFont="1" applyFill="1" applyBorder="1" applyAlignment="1">
      <alignment horizontal="right" vertical="center" indent="1"/>
    </xf>
    <xf numFmtId="3" fontId="31" fillId="5" borderId="1" xfId="0" applyNumberFormat="1" applyFont="1" applyFill="1" applyBorder="1" applyAlignment="1">
      <alignment horizontal="center" vertical="center"/>
    </xf>
    <xf numFmtId="0" fontId="31" fillId="0" borderId="0" xfId="0" applyFont="1">
      <alignment horizontal="right" indent="3"/>
    </xf>
    <xf numFmtId="0" fontId="5" fillId="0" borderId="0" xfId="0" applyFont="1">
      <alignment horizontal="right" indent="3"/>
    </xf>
    <xf numFmtId="166" fontId="24" fillId="0" borderId="1" xfId="8" applyNumberFormat="1" applyFont="1" applyBorder="1" applyAlignment="1">
      <alignment horizontal="right" vertical="center" indent="1"/>
    </xf>
    <xf numFmtId="3" fontId="11" fillId="0" borderId="1" xfId="3" applyNumberFormat="1" applyFont="1" applyBorder="1" applyAlignment="1">
      <alignment horizontal="right" vertical="center" indent="1"/>
    </xf>
    <xf numFmtId="3" fontId="22" fillId="0" borderId="1" xfId="3" applyNumberFormat="1" applyFont="1" applyBorder="1" applyAlignment="1">
      <alignment horizontal="right" vertical="center" indent="1"/>
    </xf>
    <xf numFmtId="0" fontId="11" fillId="0" borderId="1" xfId="0" applyFont="1" applyBorder="1" applyAlignment="1">
      <alignment horizontal="right" vertical="center" indent="1"/>
    </xf>
    <xf numFmtId="2" fontId="28" fillId="0" borderId="1" xfId="0" applyNumberFormat="1" applyFont="1" applyBorder="1" applyAlignment="1">
      <alignment horizontal="right" vertical="center" indent="1"/>
    </xf>
    <xf numFmtId="3" fontId="30" fillId="0" borderId="1" xfId="4" applyNumberFormat="1" applyFont="1" applyBorder="1" applyAlignment="1">
      <alignment horizontal="right" vertical="center" indent="1"/>
    </xf>
    <xf numFmtId="3" fontId="29" fillId="0" borderId="1" xfId="4" applyNumberFormat="1" applyFont="1" applyBorder="1" applyAlignment="1">
      <alignment horizontal="right" vertical="center" indent="1"/>
    </xf>
    <xf numFmtId="165" fontId="25" fillId="5" borderId="1" xfId="0" applyNumberFormat="1" applyFont="1" applyFill="1" applyBorder="1" applyAlignment="1">
      <alignment horizontal="right" vertical="center" indent="1"/>
    </xf>
    <xf numFmtId="3" fontId="31" fillId="9" borderId="1" xfId="0" applyNumberFormat="1" applyFont="1" applyFill="1" applyBorder="1" applyAlignment="1">
      <alignment horizontal="right" vertical="center" indent="1"/>
    </xf>
    <xf numFmtId="4" fontId="25" fillId="9" borderId="1" xfId="0" applyNumberFormat="1" applyFont="1" applyFill="1" applyBorder="1" applyAlignment="1">
      <alignment horizontal="right" vertical="center" indent="1"/>
    </xf>
    <xf numFmtId="0" fontId="30" fillId="5" borderId="1" xfId="8" applyFont="1" applyFill="1" applyBorder="1" applyAlignment="1">
      <alignment horizontal="center" vertical="center" wrapText="1"/>
    </xf>
    <xf numFmtId="0" fontId="29" fillId="0" borderId="1" xfId="6" applyFont="1" applyBorder="1" applyAlignment="1">
      <alignment horizontal="left" vertical="center" wrapText="1" indent="1"/>
    </xf>
    <xf numFmtId="3" fontId="11" fillId="0" borderId="1" xfId="10" applyNumberFormat="1" applyFont="1" applyBorder="1" applyAlignment="1">
      <alignment horizontal="right" vertical="center" indent="1"/>
    </xf>
    <xf numFmtId="4" fontId="24" fillId="0" borderId="8" xfId="7" applyNumberFormat="1" applyFont="1" applyBorder="1" applyAlignment="1">
      <alignment horizontal="right" vertical="center" indent="1"/>
    </xf>
    <xf numFmtId="3" fontId="29" fillId="0" borderId="1" xfId="9" applyNumberFormat="1" applyFont="1" applyBorder="1" applyAlignment="1">
      <alignment horizontal="right" vertical="center" indent="1"/>
    </xf>
    <xf numFmtId="4" fontId="24" fillId="0" borderId="1" xfId="7" applyNumberFormat="1" applyFont="1" applyBorder="1" applyAlignment="1">
      <alignment horizontal="right" vertical="center" indent="1"/>
    </xf>
    <xf numFmtId="3" fontId="31" fillId="5" borderId="3" xfId="0" applyNumberFormat="1" applyFont="1" applyFill="1" applyBorder="1" applyAlignment="1">
      <alignment horizontal="right" vertical="center" indent="1"/>
    </xf>
    <xf numFmtId="0" fontId="30" fillId="8" borderId="1" xfId="12" applyFont="1" applyFill="1" applyBorder="1" applyAlignment="1">
      <alignment horizontal="left" vertical="center" wrapText="1" indent="1"/>
    </xf>
    <xf numFmtId="0" fontId="29" fillId="0" borderId="1" xfId="12" applyFont="1" applyBorder="1" applyAlignment="1">
      <alignment horizontal="left" vertical="center" wrapText="1" indent="1"/>
    </xf>
    <xf numFmtId="167" fontId="31" fillId="8" borderId="1" xfId="0" applyNumberFormat="1" applyFont="1" applyFill="1" applyBorder="1" applyAlignment="1">
      <alignment horizontal="right" vertical="center" indent="1"/>
    </xf>
    <xf numFmtId="166" fontId="25" fillId="8" borderId="1" xfId="0" applyNumberFormat="1" applyFont="1" applyFill="1" applyBorder="1" applyAlignment="1">
      <alignment horizontal="right" vertical="center" indent="1"/>
    </xf>
    <xf numFmtId="167" fontId="22" fillId="8" borderId="1" xfId="0" applyNumberFormat="1" applyFont="1" applyFill="1" applyBorder="1" applyAlignment="1">
      <alignment horizontal="right" vertical="center" indent="1"/>
    </xf>
    <xf numFmtId="167" fontId="29" fillId="0" borderId="1" xfId="12" applyNumberFormat="1" applyFont="1" applyBorder="1" applyAlignment="1">
      <alignment horizontal="right" vertical="center" indent="1"/>
    </xf>
    <xf numFmtId="166" fontId="24" fillId="0" borderId="1" xfId="0" applyNumberFormat="1" applyFont="1" applyBorder="1" applyAlignment="1">
      <alignment horizontal="right" vertical="center" indent="1"/>
    </xf>
    <xf numFmtId="167" fontId="11" fillId="0" borderId="1" xfId="0" applyNumberFormat="1" applyFont="1" applyBorder="1" applyAlignment="1">
      <alignment horizontal="right" vertical="center" indent="1"/>
    </xf>
    <xf numFmtId="167" fontId="31" fillId="5" borderId="1" xfId="0" applyNumberFormat="1" applyFont="1" applyFill="1" applyBorder="1" applyAlignment="1">
      <alignment horizontal="right" vertical="center" indent="1"/>
    </xf>
    <xf numFmtId="166" fontId="25" fillId="5" borderId="1" xfId="0" applyNumberFormat="1" applyFont="1" applyFill="1" applyBorder="1" applyAlignment="1">
      <alignment horizontal="right" vertical="center" indent="1"/>
    </xf>
    <xf numFmtId="167" fontId="22" fillId="5" borderId="1" xfId="0" applyNumberFormat="1" applyFont="1" applyFill="1" applyBorder="1" applyAlignment="1">
      <alignment horizontal="right" vertical="center" indent="1"/>
    </xf>
    <xf numFmtId="0" fontId="15" fillId="0" borderId="8" xfId="2" applyFont="1" applyFill="1" applyBorder="1" applyAlignment="1">
      <alignment horizontal="left" vertical="center" wrapText="1" indent="3"/>
    </xf>
    <xf numFmtId="0" fontId="31" fillId="6" borderId="1" xfId="0" applyFont="1" applyFill="1" applyBorder="1" applyAlignment="1">
      <alignment horizontal="left" vertical="center" indent="1"/>
    </xf>
    <xf numFmtId="0" fontId="11" fillId="0" borderId="1" xfId="8" applyFont="1" applyBorder="1" applyAlignment="1">
      <alignment horizontal="left" vertical="center" wrapText="1" indent="1"/>
    </xf>
    <xf numFmtId="0" fontId="11" fillId="0" borderId="1" xfId="1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top" wrapText="1"/>
    </xf>
    <xf numFmtId="0" fontId="23" fillId="10" borderId="1" xfId="1" applyFont="1" applyFill="1" applyBorder="1" applyAlignment="1">
      <alignment horizontal="center" vertical="center" wrapText="1"/>
    </xf>
    <xf numFmtId="0" fontId="16" fillId="10" borderId="0" xfId="0" applyFont="1" applyFill="1" applyAlignment="1">
      <alignment horizontal="left" vertical="center"/>
    </xf>
    <xf numFmtId="0" fontId="23" fillId="10" borderId="2" xfId="0" applyFont="1" applyFill="1" applyBorder="1" applyAlignment="1">
      <alignment horizontal="center" vertical="center"/>
    </xf>
    <xf numFmtId="0" fontId="23" fillId="10" borderId="3" xfId="0" applyFont="1" applyFill="1" applyBorder="1" applyAlignment="1">
      <alignment horizontal="center" vertical="center"/>
    </xf>
    <xf numFmtId="0" fontId="16" fillId="10" borderId="0" xfId="0" applyFont="1" applyFill="1" applyAlignment="1">
      <alignment vertical="center"/>
    </xf>
    <xf numFmtId="0" fontId="26" fillId="10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23" fillId="10" borderId="4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/>
    </xf>
    <xf numFmtId="0" fontId="23" fillId="10" borderId="4" xfId="1" applyFont="1" applyFill="1" applyBorder="1" applyAlignment="1">
      <alignment horizontal="center" vertical="center" wrapText="1"/>
    </xf>
    <xf numFmtId="0" fontId="23" fillId="10" borderId="5" xfId="1" applyFont="1" applyFill="1" applyBorder="1" applyAlignment="1">
      <alignment horizontal="center" vertical="center" wrapText="1"/>
    </xf>
    <xf numFmtId="3" fontId="23" fillId="10" borderId="2" xfId="0" applyNumberFormat="1" applyFont="1" applyFill="1" applyBorder="1" applyAlignment="1">
      <alignment horizontal="center" vertical="center"/>
    </xf>
    <xf numFmtId="3" fontId="23" fillId="10" borderId="3" xfId="0" applyNumberFormat="1" applyFont="1" applyFill="1" applyBorder="1" applyAlignment="1">
      <alignment horizontal="center" vertical="center"/>
    </xf>
    <xf numFmtId="0" fontId="23" fillId="10" borderId="6" xfId="0" applyFont="1" applyFill="1" applyBorder="1" applyAlignment="1">
      <alignment horizontal="center" vertical="center"/>
    </xf>
    <xf numFmtId="0" fontId="23" fillId="10" borderId="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 vertical="center" indent="1"/>
    </xf>
    <xf numFmtId="0" fontId="23" fillId="10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3" fillId="0" borderId="4" xfId="0" applyFont="1" applyBorder="1" applyAlignment="1">
      <alignment horizontal="right" vertical="center" wrapText="1" indent="1"/>
    </xf>
    <xf numFmtId="0" fontId="33" fillId="0" borderId="5" xfId="0" applyFont="1" applyBorder="1" applyAlignment="1">
      <alignment horizontal="right" vertical="center" wrapText="1" indent="1"/>
    </xf>
    <xf numFmtId="0" fontId="33" fillId="0" borderId="4" xfId="0" applyFont="1" applyBorder="1" applyAlignment="1">
      <alignment horizontal="left" vertical="center" wrapText="1" indent="1"/>
    </xf>
    <xf numFmtId="0" fontId="33" fillId="0" borderId="8" xfId="0" applyFont="1" applyBorder="1" applyAlignment="1">
      <alignment horizontal="left" vertical="center" wrapText="1" indent="1"/>
    </xf>
    <xf numFmtId="0" fontId="33" fillId="0" borderId="5" xfId="0" applyFont="1" applyBorder="1" applyAlignment="1">
      <alignment horizontal="left" vertical="center" wrapText="1" indent="1"/>
    </xf>
    <xf numFmtId="0" fontId="28" fillId="0" borderId="0" xfId="0" applyFont="1" applyAlignment="1">
      <alignment horizontal="left" vertical="top" wrapText="1" indent="2"/>
    </xf>
    <xf numFmtId="0" fontId="23" fillId="10" borderId="4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/>
    </xf>
    <xf numFmtId="0" fontId="23" fillId="10" borderId="8" xfId="0" applyFont="1" applyFill="1" applyBorder="1" applyAlignment="1">
      <alignment horizontal="center" vertical="center"/>
    </xf>
    <xf numFmtId="3" fontId="23" fillId="10" borderId="1" xfId="0" applyNumberFormat="1" applyFont="1" applyFill="1" applyBorder="1" applyAlignment="1">
      <alignment horizontal="center" vertical="center"/>
    </xf>
  </cellXfs>
  <cellStyles count="13">
    <cellStyle name="Hipervínculo" xfId="2" builtinId="8"/>
    <cellStyle name="Normal" xfId="0" builtinId="0" customBuiltin="1"/>
    <cellStyle name="Normal_C12" xfId="11" xr:uid="{00000000-0005-0000-0000-000002000000}"/>
    <cellStyle name="Normal_C15" xfId="9" xr:uid="{00000000-0005-0000-0000-000003000000}"/>
    <cellStyle name="Normal_C15_1" xfId="10" xr:uid="{00000000-0005-0000-0000-000004000000}"/>
    <cellStyle name="Normal_Hoja1" xfId="8" xr:uid="{00000000-0005-0000-0000-000005000000}"/>
    <cellStyle name="Normal_Hoja2" xfId="12" xr:uid="{00000000-0005-0000-0000-000006000000}"/>
    <cellStyle name="Normal_Hoja3" xfId="1" xr:uid="{00000000-0005-0000-0000-000007000000}"/>
    <cellStyle name="Normal_Hoja5" xfId="7" xr:uid="{00000000-0005-0000-0000-000008000000}"/>
    <cellStyle name="Normal_Hoja7" xfId="3" xr:uid="{00000000-0005-0000-0000-000009000000}"/>
    <cellStyle name="Normal_Inscr_modalidad" xfId="5" xr:uid="{00000000-0005-0000-0000-00000A000000}"/>
    <cellStyle name="Normal_Inscr_nivel" xfId="4" xr:uid="{00000000-0005-0000-0000-00000B000000}"/>
    <cellStyle name="Normal_Inscr_rangoetario" xfId="6" xr:uid="{00000000-0005-0000-0000-00000C000000}"/>
  </cellStyles>
  <dxfs count="0"/>
  <tableStyles count="1" defaultTableStyle="TableStyleMedium2" defaultPivotStyle="PivotStyleLight16">
    <tableStyle name="INAP 1" pivot="0" count="1" xr9:uid="{00000000-0011-0000-FFFF-FFFF00000000}">
      <tableStyleElement type="firstColumnStripe" size="3"/>
    </tableStyle>
  </tableStyles>
  <colors>
    <mruColors>
      <color rgb="FFABABAB"/>
      <color rgb="FF635983"/>
      <color rgb="FF9283BE"/>
      <color rgb="FF50B8B1"/>
      <color rgb="FFD7DF23"/>
      <color rgb="FFF79420"/>
      <color rgb="FF3BBCD8"/>
      <color rgb="FFEE4C99"/>
      <color rgb="FFFFD100"/>
      <color rgb="FF7A6D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publicaciones.inap.gob.ar" TargetMode="External"/><Relationship Id="rId2" Type="http://schemas.openxmlformats.org/officeDocument/2006/relationships/image" Target="../media/image2.emf"/><Relationship Id="rId1" Type="http://schemas.openxmlformats.org/officeDocument/2006/relationships/hyperlink" Target="mailto:dinvesti@jefatura.gob.ar?subject=Desde%20Excel%20IEC%203%201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C8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C8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C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3826</xdr:rowOff>
    </xdr:from>
    <xdr:to>
      <xdr:col>15</xdr:col>
      <xdr:colOff>717532</xdr:colOff>
      <xdr:row>34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55589A4-1BE2-87D4-493C-C9BBD06AB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3826"/>
          <a:ext cx="11576031" cy="6530324"/>
        </a:xfrm>
        <a:prstGeom prst="rect">
          <a:avLst/>
        </a:prstGeom>
      </xdr:spPr>
    </xdr:pic>
    <xdr:clientData/>
  </xdr:twoCellAnchor>
  <xdr:twoCellAnchor>
    <xdr:from>
      <xdr:col>16</xdr:col>
      <xdr:colOff>203202</xdr:colOff>
      <xdr:row>2</xdr:row>
      <xdr:rowOff>25402</xdr:rowOff>
    </xdr:from>
    <xdr:to>
      <xdr:col>16</xdr:col>
      <xdr:colOff>385336</xdr:colOff>
      <xdr:row>3</xdr:row>
      <xdr:rowOff>185421</xdr:rowOff>
    </xdr:to>
    <xdr:sp macro="" textlink="">
      <xdr:nvSpPr>
        <xdr:cNvPr id="4" name="Triá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56234B-0D43-9141-833F-5A921FA91B6C}"/>
            </a:ext>
          </a:extLst>
        </xdr:cNvPr>
        <xdr:cNvSpPr/>
      </xdr:nvSpPr>
      <xdr:spPr>
        <a:xfrm rot="5400000">
          <a:off x="13327009" y="490595"/>
          <a:ext cx="350519" cy="182134"/>
        </a:xfrm>
        <a:prstGeom prst="triangle">
          <a:avLst/>
        </a:prstGeom>
        <a:solidFill>
          <a:srgbClr val="9283BE">
            <a:alpha val="7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8839200" cy="3759200"/>
    <xdr:sp macro="" textlink="">
      <xdr:nvSpPr>
        <xdr:cNvPr id="2" name="Cuadro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F9E4A4-D9C1-1244-885C-7B4A6D12DAC2}"/>
            </a:ext>
          </a:extLst>
        </xdr:cNvPr>
        <xdr:cNvSpPr txBox="1"/>
      </xdr:nvSpPr>
      <xdr:spPr>
        <a:xfrm>
          <a:off x="444500" y="1562100"/>
          <a:ext cx="8839200" cy="3759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noAutofit/>
        </a:bodyPr>
        <a:lstStyle/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Informe Estadístico de Capacitación (IEC)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Año 3 - N.° 1. Especial enero-diciembre 2022 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Instituto Nacional de la Administración Pública (INAP)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Av. Roque Sáenz Peña 511, Ciudad Autónoma de Buenos Aires, República Argentina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C. P.: C1035AAA - Tel.: 6065-2310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Correo electrónico: dinvesti@jefatura.gob.ar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ISSN 2796-8081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Dirección del Proyecto IEC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Leticia Mirás, Directora de Gestión del Conocimiento, Investigación y Publicaciones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Comité editorial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Leandro Bottinelli, Director Institucional del INAP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Pablo Nemiña, Director Nacional de Planeamiento Estratégico de la Capacitación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Vilma Paura, Directora Nacional de Oferta Académica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Redacción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Dante Sabatto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Compilación y sistematización de datos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Jorge Zappino</a:t>
          </a:r>
          <a:r>
            <a:rPr lang="es-AR" sz="1400" baseline="0">
              <a:latin typeface="Calibri" panose="020F0502020204030204" pitchFamily="34" charset="0"/>
            </a:rPr>
            <a:t> y </a:t>
          </a:r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Leonardo Llusa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Edición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Patricia Iacovone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Diseño y diagramación 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Edwin Mac Donald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Las ideas y planteamientos contenidos en la presente edición son de exclusiva responsabilidad de sus autores y no comprometen la posición oficial del INAP. 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pPr lvl="0"/>
          <a:endParaRPr lang="es-AR" sz="1400" b="0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</xdr:txBody>
    </xdr:sp>
    <xdr:clientData/>
  </xdr:oneCellAnchor>
  <xdr:twoCellAnchor editAs="oneCell">
    <xdr:from>
      <xdr:col>1</xdr:col>
      <xdr:colOff>101600</xdr:colOff>
      <xdr:row>17</xdr:row>
      <xdr:rowOff>2425700</xdr:rowOff>
    </xdr:from>
    <xdr:to>
      <xdr:col>1</xdr:col>
      <xdr:colOff>1638300</xdr:colOff>
      <xdr:row>17</xdr:row>
      <xdr:rowOff>2971801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732C81BF-9F51-6447-BFED-726A5200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2125" y="10826750"/>
          <a:ext cx="1536700" cy="546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1752600</xdr:colOff>
      <xdr:row>17</xdr:row>
      <xdr:rowOff>2349500</xdr:rowOff>
    </xdr:from>
    <xdr:ext cx="7099300" cy="116840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8DDB31DE-3F4A-0D48-9611-B8506BE4B9F8}"/>
            </a:ext>
          </a:extLst>
        </xdr:cNvPr>
        <xdr:cNvSpPr txBox="1"/>
      </xdr:nvSpPr>
      <xdr:spPr>
        <a:xfrm>
          <a:off x="2143125" y="10750550"/>
          <a:ext cx="7099300" cy="1168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El IEC y su contenido se brindan bajo la licencia Creative Commons (CC) 2.5 Argentina: Reconocimiento-NoComercial-SinObraDerivada (BY-NC-ND): No se permite un uso comercial de la obra original ni la generación de obras derivadas.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1</xdr:col>
      <xdr:colOff>25400</xdr:colOff>
      <xdr:row>1048544</xdr:row>
      <xdr:rowOff>123825</xdr:rowOff>
    </xdr:from>
    <xdr:ext cx="8851900" cy="1140825"/>
    <xdr:sp macro="" textlink="">
      <xdr:nvSpPr>
        <xdr:cNvPr id="8" name="CuadroTexto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36B05E-E11A-6F4D-87ED-1FD84122A938}"/>
            </a:ext>
          </a:extLst>
        </xdr:cNvPr>
        <xdr:cNvSpPr txBox="1"/>
      </xdr:nvSpPr>
      <xdr:spPr>
        <a:xfrm>
          <a:off x="415925" y="11610975"/>
          <a:ext cx="8851900" cy="1140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Esta publicación se encuentra disponible en forma libre y gratuita en: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publicaciones.inap.gob.ar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Octubre de 2023</a:t>
          </a:r>
          <a:r>
            <a:rPr lang="es-AR" sz="1400" baseline="0">
              <a:latin typeface="Calibri" panose="020F0502020204030204" pitchFamily="34" charset="0"/>
            </a:rPr>
            <a:t> </a:t>
          </a:r>
          <a:endParaRPr lang="es-MX" sz="1400" baseline="0">
            <a:latin typeface="Calibri" panose="020F0502020204030204" pitchFamily="34" charset="0"/>
          </a:endParaRPr>
        </a:p>
        <a:p>
          <a:endParaRPr lang="es-MX" sz="1100"/>
        </a:p>
      </xdr:txBody>
    </xdr:sp>
    <xdr:clientData/>
  </xdr:oneCellAnchor>
  <xdr:oneCellAnchor>
    <xdr:from>
      <xdr:col>1</xdr:col>
      <xdr:colOff>3175</xdr:colOff>
      <xdr:row>17</xdr:row>
      <xdr:rowOff>314325</xdr:rowOff>
    </xdr:from>
    <xdr:ext cx="8902700" cy="1845633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1A3730D-4239-53FE-816E-6099963F82D3}"/>
            </a:ext>
          </a:extLst>
        </xdr:cNvPr>
        <xdr:cNvSpPr txBox="1"/>
      </xdr:nvSpPr>
      <xdr:spPr>
        <a:xfrm>
          <a:off x="393700" y="8715375"/>
          <a:ext cx="8902700" cy="1845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400"/>
            <a:t>INAP no asume responsabilidad por la continuidad o exactitud de los URL de páginas web externas o de terceros referidas en esta publicación y no garantiza que el contenido de esas páginas web sea, o continúe siendo, exacta o apropiada. </a:t>
          </a:r>
        </a:p>
        <a:p>
          <a:endParaRPr lang="es-MX" sz="1400"/>
        </a:p>
        <a:p>
          <a:r>
            <a:rPr lang="es-MX" sz="1400"/>
            <a:t>El uso del lenguaje inclusivo y no sexista implica un cambio cultural que se enmarca en un objetivo de la actual gestión de Gobierno y se sustenta en la normativa vigente en materia de género, diversidad y derechos humanos en la Argentina. En esta publicación se utilizan diferentes estrategias para no caer en prejuicios y estereotipos que promueven la desigualdad, la exclusión o la discriminación de colectivos, personas o grupos.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3347</xdr:colOff>
      <xdr:row>0</xdr:row>
      <xdr:rowOff>475662</xdr:rowOff>
    </xdr:from>
    <xdr:to>
      <xdr:col>8</xdr:col>
      <xdr:colOff>3347</xdr:colOff>
      <xdr:row>0</xdr:row>
      <xdr:rowOff>826181</xdr:rowOff>
    </xdr:to>
    <xdr:sp macro="" textlink="">
      <xdr:nvSpPr>
        <xdr:cNvPr id="6" name="Triángul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337BF4-CB15-834C-99FE-5BD78EA7828E}"/>
            </a:ext>
          </a:extLst>
        </xdr:cNvPr>
        <xdr:cNvSpPr/>
      </xdr:nvSpPr>
      <xdr:spPr>
        <a:xfrm rot="5400000">
          <a:off x="7930687" y="650922"/>
          <a:ext cx="350519" cy="0"/>
        </a:xfrm>
        <a:prstGeom prst="triangle">
          <a:avLst/>
        </a:prstGeom>
        <a:solidFill>
          <a:schemeClr val="bg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3683000</xdr:colOff>
      <xdr:row>0</xdr:row>
      <xdr:rowOff>462962</xdr:rowOff>
    </xdr:from>
    <xdr:to>
      <xdr:col>7</xdr:col>
      <xdr:colOff>3683000</xdr:colOff>
      <xdr:row>0</xdr:row>
      <xdr:rowOff>813481</xdr:rowOff>
    </xdr:to>
    <xdr:sp macro="" textlink="">
      <xdr:nvSpPr>
        <xdr:cNvPr id="7" name="Triá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640451-60F4-7B40-8D48-F21DA395B85B}"/>
            </a:ext>
          </a:extLst>
        </xdr:cNvPr>
        <xdr:cNvSpPr/>
      </xdr:nvSpPr>
      <xdr:spPr>
        <a:xfrm rot="5400000">
          <a:off x="8282940" y="638222"/>
          <a:ext cx="350519" cy="0"/>
        </a:xfrm>
        <a:prstGeom prst="triangle">
          <a:avLst/>
        </a:prstGeom>
        <a:solidFill>
          <a:schemeClr val="bg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462962</xdr:rowOff>
    </xdr:from>
    <xdr:to>
      <xdr:col>4</xdr:col>
      <xdr:colOff>0</xdr:colOff>
      <xdr:row>0</xdr:row>
      <xdr:rowOff>813481</xdr:rowOff>
    </xdr:to>
    <xdr:sp macro="" textlink="">
      <xdr:nvSpPr>
        <xdr:cNvPr id="7" name="Triá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5158CA-CC15-E14F-B8B0-A2BADC61A290}"/>
            </a:ext>
          </a:extLst>
        </xdr:cNvPr>
        <xdr:cNvSpPr/>
      </xdr:nvSpPr>
      <xdr:spPr>
        <a:xfrm rot="5400000">
          <a:off x="8613140" y="638222"/>
          <a:ext cx="350519" cy="0"/>
        </a:xfrm>
        <a:prstGeom prst="triangle">
          <a:avLst/>
        </a:prstGeom>
        <a:solidFill>
          <a:schemeClr val="bg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36"/>
  <sheetViews>
    <sheetView showGridLines="0" tabSelected="1" zoomScaleNormal="100" workbookViewId="0"/>
  </sheetViews>
  <sheetFormatPr baseColWidth="10" defaultColWidth="0" defaultRowHeight="15" zeroHeight="1" x14ac:dyDescent="0.2"/>
  <cols>
    <col min="1" max="16" width="10.83203125" customWidth="1"/>
    <col min="17" max="17" width="10.83203125" hidden="1" customWidth="1"/>
    <col min="18" max="16384" width="10.83203125" hidden="1"/>
  </cols>
  <sheetData>
    <row r="1" spans="1:1" x14ac:dyDescent="0.2">
      <c r="A1" s="86"/>
    </row>
    <row r="2" spans="1:1" x14ac:dyDescent="0.2"/>
    <row r="3" spans="1:1" x14ac:dyDescent="0.2"/>
    <row r="4" spans="1:1" x14ac:dyDescent="0.2"/>
    <row r="5" spans="1:1" x14ac:dyDescent="0.2"/>
    <row r="6" spans="1:1" x14ac:dyDescent="0.2"/>
    <row r="7" spans="1:1" x14ac:dyDescent="0.2"/>
    <row r="8" spans="1:1" x14ac:dyDescent="0.2"/>
    <row r="9" spans="1:1" x14ac:dyDescent="0.2"/>
    <row r="10" spans="1:1" x14ac:dyDescent="0.2"/>
    <row r="11" spans="1:1" x14ac:dyDescent="0.2"/>
    <row r="12" spans="1:1" x14ac:dyDescent="0.2"/>
    <row r="13" spans="1:1" x14ac:dyDescent="0.2"/>
    <row r="14" spans="1:1" x14ac:dyDescent="0.2"/>
    <row r="15" spans="1:1" x14ac:dyDescent="0.2"/>
    <row r="16" spans="1:1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</sheetData>
  <sheetProtection algorithmName="SHA-512" hashValue="syONO3l9C/tM8gL60ftE3D3dJg893Q1s9h5a/Eg8mP1bkORPrJVAfLZ/6R/HasdIq6r2TOBdIweEM6fjFitPSw==" saltValue="XusDmoakFtim6L1BSLDuIQ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258"/>
  <sheetViews>
    <sheetView showGridLines="0" zoomScale="85" zoomScaleNormal="85" workbookViewId="0"/>
  </sheetViews>
  <sheetFormatPr baseColWidth="10" defaultColWidth="0" defaultRowHeight="15" zeroHeight="1" x14ac:dyDescent="0.2"/>
  <cols>
    <col min="1" max="1" width="3.5" style="2" customWidth="1"/>
    <col min="2" max="2" width="70.83203125" style="2" customWidth="1"/>
    <col min="3" max="4" width="20.83203125" style="2" customWidth="1"/>
    <col min="5" max="5" width="4.6640625" style="2" customWidth="1"/>
    <col min="6" max="6" width="38.1640625" style="2" customWidth="1"/>
    <col min="7" max="7" width="18.33203125" style="2" customWidth="1"/>
    <col min="8" max="8" width="13.5" style="2" customWidth="1"/>
    <col min="9" max="9" width="6.1640625" style="2" customWidth="1"/>
    <col min="10" max="16384" width="11.5" style="2" hidden="1"/>
  </cols>
  <sheetData>
    <row r="1" spans="1:9" ht="100" customHeight="1" x14ac:dyDescent="0.2">
      <c r="A1" s="93"/>
      <c r="B1" s="202" t="s">
        <v>106</v>
      </c>
      <c r="C1" s="202"/>
      <c r="D1" s="202"/>
      <c r="E1" s="202"/>
      <c r="F1" s="202"/>
      <c r="G1" s="202"/>
      <c r="H1" s="202"/>
      <c r="I1" s="202"/>
    </row>
    <row r="2" spans="1:9" ht="20" customHeight="1" x14ac:dyDescent="0.2">
      <c r="A2" s="70"/>
      <c r="B2" s="69"/>
      <c r="C2" s="69"/>
      <c r="D2" s="69"/>
      <c r="E2" s="69"/>
    </row>
    <row r="3" spans="1:9" ht="40" customHeight="1" x14ac:dyDescent="0.2">
      <c r="B3" s="204" t="s">
        <v>449</v>
      </c>
      <c r="C3" s="204" t="s">
        <v>59</v>
      </c>
      <c r="D3" s="204"/>
    </row>
    <row r="4" spans="1:9" ht="20" customHeight="1" x14ac:dyDescent="0.2">
      <c r="B4" s="204"/>
      <c r="C4" s="95" t="s">
        <v>50</v>
      </c>
      <c r="D4" s="95" t="s">
        <v>6</v>
      </c>
    </row>
    <row r="5" spans="1:9" ht="20" customHeight="1" x14ac:dyDescent="0.2">
      <c r="B5" s="157" t="s">
        <v>450</v>
      </c>
      <c r="C5" s="158">
        <v>29755</v>
      </c>
      <c r="D5" s="159">
        <v>15.945958981559386</v>
      </c>
      <c r="E5" s="107"/>
    </row>
    <row r="6" spans="1:9" ht="20" customHeight="1" x14ac:dyDescent="0.2">
      <c r="B6" s="157" t="s">
        <v>116</v>
      </c>
      <c r="C6" s="158">
        <v>6930</v>
      </c>
      <c r="D6" s="159">
        <v>3.7138462692726115</v>
      </c>
      <c r="E6" s="107"/>
    </row>
    <row r="7" spans="1:9" ht="20" customHeight="1" x14ac:dyDescent="0.2">
      <c r="B7" s="157" t="s">
        <v>451</v>
      </c>
      <c r="C7" s="158">
        <v>6739</v>
      </c>
      <c r="D7" s="159">
        <v>3.6114877357327746</v>
      </c>
      <c r="E7" s="107"/>
    </row>
    <row r="8" spans="1:9" ht="20" customHeight="1" x14ac:dyDescent="0.2">
      <c r="B8" s="157" t="s">
        <v>117</v>
      </c>
      <c r="C8" s="158">
        <v>5257</v>
      </c>
      <c r="D8" s="159">
        <v>2.8172712608320514</v>
      </c>
      <c r="E8" s="107"/>
      <c r="F8" s="20"/>
      <c r="G8" s="20"/>
      <c r="H8" s="20"/>
    </row>
    <row r="9" spans="1:9" ht="20" customHeight="1" x14ac:dyDescent="0.2">
      <c r="B9" s="157" t="s">
        <v>452</v>
      </c>
      <c r="C9" s="158">
        <v>3923</v>
      </c>
      <c r="D9" s="159">
        <v>2.1023692517108881</v>
      </c>
      <c r="E9" s="107"/>
    </row>
    <row r="10" spans="1:9" ht="20" customHeight="1" x14ac:dyDescent="0.2">
      <c r="B10" s="157" t="s">
        <v>118</v>
      </c>
      <c r="C10" s="158">
        <v>3914</v>
      </c>
      <c r="D10" s="159">
        <v>2.0975460747378065</v>
      </c>
      <c r="E10" s="107"/>
    </row>
    <row r="11" spans="1:9" ht="20" customHeight="1" x14ac:dyDescent="0.2">
      <c r="B11" s="157" t="s">
        <v>119</v>
      </c>
      <c r="C11" s="158">
        <v>3350</v>
      </c>
      <c r="D11" s="159">
        <v>1.795293651091378</v>
      </c>
      <c r="E11" s="107"/>
    </row>
    <row r="12" spans="1:9" ht="20" customHeight="1" x14ac:dyDescent="0.2">
      <c r="B12" s="157" t="s">
        <v>120</v>
      </c>
      <c r="C12" s="158">
        <v>3288</v>
      </c>
      <c r="D12" s="159">
        <v>1.7620673208323734</v>
      </c>
      <c r="E12" s="107"/>
    </row>
    <row r="13" spans="1:9" ht="20" customHeight="1" x14ac:dyDescent="0.2">
      <c r="B13" s="157" t="s">
        <v>121</v>
      </c>
      <c r="C13" s="158">
        <v>2970</v>
      </c>
      <c r="D13" s="159">
        <v>1.5916484011168335</v>
      </c>
      <c r="E13" s="107"/>
    </row>
    <row r="14" spans="1:9" ht="20" customHeight="1" x14ac:dyDescent="0.2">
      <c r="B14" s="157" t="s">
        <v>122</v>
      </c>
      <c r="C14" s="158">
        <v>2653</v>
      </c>
      <c r="D14" s="159">
        <v>1.4217653899538583</v>
      </c>
      <c r="E14" s="107"/>
    </row>
    <row r="15" spans="1:9" ht="20" customHeight="1" x14ac:dyDescent="0.2">
      <c r="B15" s="157" t="s">
        <v>123</v>
      </c>
      <c r="C15" s="158">
        <v>2618</v>
      </c>
      <c r="D15" s="159">
        <v>1.4030085906140977</v>
      </c>
      <c r="E15" s="107"/>
    </row>
    <row r="16" spans="1:9" ht="20" customHeight="1" x14ac:dyDescent="0.2">
      <c r="B16" s="157" t="s">
        <v>124</v>
      </c>
      <c r="C16" s="158">
        <v>2353</v>
      </c>
      <c r="D16" s="159">
        <v>1.260992824184481</v>
      </c>
      <c r="E16" s="107"/>
    </row>
    <row r="17" spans="2:6" ht="20" customHeight="1" x14ac:dyDescent="0.2">
      <c r="B17" s="157" t="s">
        <v>125</v>
      </c>
      <c r="C17" s="158">
        <v>2343</v>
      </c>
      <c r="D17" s="159">
        <v>1.2556337386588352</v>
      </c>
      <c r="E17" s="107"/>
    </row>
    <row r="18" spans="2:6" ht="20" customHeight="1" x14ac:dyDescent="0.2">
      <c r="B18" s="157" t="s">
        <v>126</v>
      </c>
      <c r="C18" s="158">
        <v>2194</v>
      </c>
      <c r="D18" s="159">
        <v>1.1757833643267113</v>
      </c>
      <c r="E18" s="107"/>
      <c r="F18" s="145"/>
    </row>
    <row r="19" spans="2:6" ht="20" customHeight="1" x14ac:dyDescent="0.2">
      <c r="B19" s="157" t="s">
        <v>127</v>
      </c>
      <c r="C19" s="158">
        <v>2187</v>
      </c>
      <c r="D19" s="159">
        <v>1.1720320044587591</v>
      </c>
      <c r="E19" s="107"/>
    </row>
    <row r="20" spans="2:6" ht="20" customHeight="1" x14ac:dyDescent="0.2">
      <c r="B20" s="157" t="s">
        <v>128</v>
      </c>
      <c r="C20" s="158">
        <v>2150</v>
      </c>
      <c r="D20" s="159">
        <v>1.1522033880138693</v>
      </c>
      <c r="E20" s="107"/>
    </row>
    <row r="21" spans="2:6" ht="20" customHeight="1" x14ac:dyDescent="0.2">
      <c r="B21" s="157" t="s">
        <v>129</v>
      </c>
      <c r="C21" s="158">
        <v>2149</v>
      </c>
      <c r="D21" s="159">
        <v>1.1516674794613047</v>
      </c>
      <c r="E21" s="107"/>
    </row>
    <row r="22" spans="2:6" ht="20" customHeight="1" x14ac:dyDescent="0.2">
      <c r="B22" s="157" t="s">
        <v>130</v>
      </c>
      <c r="C22" s="158">
        <v>2026</v>
      </c>
      <c r="D22" s="159">
        <v>1.0857507274958602</v>
      </c>
      <c r="E22" s="107"/>
    </row>
    <row r="23" spans="2:6" ht="40" customHeight="1" x14ac:dyDescent="0.2">
      <c r="B23" s="157" t="s">
        <v>131</v>
      </c>
      <c r="C23" s="158">
        <v>1977</v>
      </c>
      <c r="D23" s="159">
        <v>1.0594912084201953</v>
      </c>
      <c r="E23" s="107"/>
    </row>
    <row r="24" spans="2:6" ht="20" customHeight="1" x14ac:dyDescent="0.2">
      <c r="B24" s="157" t="s">
        <v>132</v>
      </c>
      <c r="C24" s="158">
        <v>1909</v>
      </c>
      <c r="D24" s="159">
        <v>1.023049426845803</v>
      </c>
      <c r="E24" s="107"/>
    </row>
    <row r="25" spans="2:6" ht="20" customHeight="1" x14ac:dyDescent="0.2">
      <c r="B25" s="157" t="s">
        <v>133</v>
      </c>
      <c r="C25" s="158">
        <v>1825</v>
      </c>
      <c r="D25" s="159">
        <v>0.97803310843037738</v>
      </c>
      <c r="E25" s="107"/>
    </row>
    <row r="26" spans="2:6" ht="20" customHeight="1" x14ac:dyDescent="0.2">
      <c r="B26" s="157" t="s">
        <v>134</v>
      </c>
      <c r="C26" s="158">
        <v>1807</v>
      </c>
      <c r="D26" s="159">
        <v>0.96838675448421474</v>
      </c>
      <c r="E26" s="107"/>
    </row>
    <row r="27" spans="2:6" ht="20" customHeight="1" x14ac:dyDescent="0.2">
      <c r="B27" s="157" t="s">
        <v>135</v>
      </c>
      <c r="C27" s="158">
        <v>1757</v>
      </c>
      <c r="D27" s="159">
        <v>0.94159132685598523</v>
      </c>
      <c r="E27" s="107"/>
    </row>
    <row r="28" spans="2:6" ht="20" customHeight="1" x14ac:dyDescent="0.2">
      <c r="B28" s="157" t="s">
        <v>136</v>
      </c>
      <c r="C28" s="158">
        <v>1729</v>
      </c>
      <c r="D28" s="159">
        <v>0.9265858873841768</v>
      </c>
      <c r="E28" s="107"/>
    </row>
    <row r="29" spans="2:6" ht="20" customHeight="1" x14ac:dyDescent="0.2">
      <c r="B29" s="157" t="s">
        <v>137</v>
      </c>
      <c r="C29" s="158">
        <v>1722</v>
      </c>
      <c r="D29" s="159">
        <v>0.92283452751622463</v>
      </c>
      <c r="E29" s="107"/>
    </row>
    <row r="30" spans="2:6" ht="20" customHeight="1" x14ac:dyDescent="0.2">
      <c r="B30" s="157" t="s">
        <v>138</v>
      </c>
      <c r="C30" s="158">
        <v>1589</v>
      </c>
      <c r="D30" s="159">
        <v>0.85155869002513407</v>
      </c>
      <c r="E30" s="107"/>
    </row>
    <row r="31" spans="2:6" ht="40" customHeight="1" x14ac:dyDescent="0.2">
      <c r="B31" s="157" t="s">
        <v>493</v>
      </c>
      <c r="C31" s="158">
        <v>1541</v>
      </c>
      <c r="D31" s="159">
        <v>0.82583507950203372</v>
      </c>
      <c r="E31" s="107"/>
    </row>
    <row r="32" spans="2:6" ht="20" customHeight="1" x14ac:dyDescent="0.2">
      <c r="B32" s="157" t="s">
        <v>139</v>
      </c>
      <c r="C32" s="158">
        <v>1499</v>
      </c>
      <c r="D32" s="159">
        <v>0.80332692029432096</v>
      </c>
      <c r="E32" s="107"/>
    </row>
    <row r="33" spans="2:5" ht="20" customHeight="1" x14ac:dyDescent="0.2">
      <c r="B33" s="157" t="s">
        <v>140</v>
      </c>
      <c r="C33" s="158">
        <v>1482</v>
      </c>
      <c r="D33" s="159">
        <v>0.79421647490072289</v>
      </c>
      <c r="E33" s="107"/>
    </row>
    <row r="34" spans="2:5" ht="20" customHeight="1" x14ac:dyDescent="0.2">
      <c r="B34" s="157" t="s">
        <v>492</v>
      </c>
      <c r="C34" s="158">
        <v>1477</v>
      </c>
      <c r="D34" s="159">
        <v>0.7915369321379</v>
      </c>
      <c r="E34" s="107"/>
    </row>
    <row r="35" spans="2:5" ht="20" customHeight="1" x14ac:dyDescent="0.2">
      <c r="B35" s="157" t="s">
        <v>141</v>
      </c>
      <c r="C35" s="158">
        <v>1388</v>
      </c>
      <c r="D35" s="159">
        <v>0.74384107095965146</v>
      </c>
      <c r="E35" s="107"/>
    </row>
    <row r="36" spans="2:5" ht="20" customHeight="1" x14ac:dyDescent="0.2">
      <c r="B36" s="157" t="s">
        <v>142</v>
      </c>
      <c r="C36" s="158">
        <v>1386</v>
      </c>
      <c r="D36" s="159">
        <v>0.7427692538545223</v>
      </c>
      <c r="E36" s="107"/>
    </row>
    <row r="37" spans="2:5" ht="20" customHeight="1" x14ac:dyDescent="0.2">
      <c r="B37" s="157" t="s">
        <v>143</v>
      </c>
      <c r="C37" s="158">
        <v>1382</v>
      </c>
      <c r="D37" s="159">
        <v>0.74062561964426388</v>
      </c>
      <c r="E37" s="107"/>
    </row>
    <row r="38" spans="2:5" ht="40" customHeight="1" x14ac:dyDescent="0.2">
      <c r="B38" s="157" t="s">
        <v>144</v>
      </c>
      <c r="C38" s="158">
        <v>1336</v>
      </c>
      <c r="D38" s="159">
        <v>0.71597382622629269</v>
      </c>
      <c r="E38" s="107"/>
    </row>
    <row r="39" spans="2:5" ht="40" customHeight="1" x14ac:dyDescent="0.2">
      <c r="B39" s="157" t="s">
        <v>145</v>
      </c>
      <c r="C39" s="158">
        <v>1227</v>
      </c>
      <c r="D39" s="159">
        <v>0.65755979399675235</v>
      </c>
      <c r="E39" s="107"/>
    </row>
    <row r="40" spans="2:5" ht="20" customHeight="1" x14ac:dyDescent="0.2">
      <c r="B40" s="157" t="s">
        <v>146</v>
      </c>
      <c r="C40" s="158">
        <v>1207</v>
      </c>
      <c r="D40" s="159">
        <v>0.64684162294546055</v>
      </c>
      <c r="E40" s="107"/>
    </row>
    <row r="41" spans="2:5" ht="20" customHeight="1" x14ac:dyDescent="0.2">
      <c r="B41" s="157" t="s">
        <v>147</v>
      </c>
      <c r="C41" s="158">
        <v>1127</v>
      </c>
      <c r="D41" s="159">
        <v>0.60396893874029334</v>
      </c>
      <c r="E41" s="107"/>
    </row>
    <row r="42" spans="2:5" ht="20" customHeight="1" x14ac:dyDescent="0.2">
      <c r="B42" s="157" t="s">
        <v>148</v>
      </c>
      <c r="C42" s="158">
        <v>1085</v>
      </c>
      <c r="D42" s="159">
        <v>0.58146077953258057</v>
      </c>
      <c r="E42" s="107"/>
    </row>
    <row r="43" spans="2:5" ht="20" customHeight="1" x14ac:dyDescent="0.2">
      <c r="B43" s="157" t="s">
        <v>149</v>
      </c>
      <c r="C43" s="158">
        <v>1054</v>
      </c>
      <c r="D43" s="159">
        <v>0.56484761440307829</v>
      </c>
      <c r="E43" s="107"/>
    </row>
    <row r="44" spans="2:5" ht="20" customHeight="1" x14ac:dyDescent="0.2">
      <c r="B44" s="157" t="s">
        <v>150</v>
      </c>
      <c r="C44" s="158">
        <v>1013</v>
      </c>
      <c r="D44" s="159">
        <v>0.54287536374793011</v>
      </c>
      <c r="E44" s="107"/>
    </row>
    <row r="45" spans="2:5" ht="20" customHeight="1" x14ac:dyDescent="0.2">
      <c r="B45" s="157" t="s">
        <v>151</v>
      </c>
      <c r="C45" s="158">
        <v>1011</v>
      </c>
      <c r="D45" s="159">
        <v>0.54180354664280084</v>
      </c>
      <c r="E45" s="107"/>
    </row>
    <row r="46" spans="2:5" ht="20" customHeight="1" x14ac:dyDescent="0.2">
      <c r="B46" s="157" t="s">
        <v>152</v>
      </c>
      <c r="C46" s="158">
        <v>999</v>
      </c>
      <c r="D46" s="159">
        <v>0.53537264401202578</v>
      </c>
      <c r="E46" s="107"/>
    </row>
    <row r="47" spans="2:5" ht="40" customHeight="1" x14ac:dyDescent="0.2">
      <c r="B47" s="157" t="s">
        <v>153</v>
      </c>
      <c r="C47" s="158">
        <v>995</v>
      </c>
      <c r="D47" s="159">
        <v>0.53322900980176746</v>
      </c>
      <c r="E47" s="107"/>
    </row>
    <row r="48" spans="2:5" ht="20" customHeight="1" x14ac:dyDescent="0.2">
      <c r="B48" s="157" t="s">
        <v>154</v>
      </c>
      <c r="C48" s="158">
        <v>930</v>
      </c>
      <c r="D48" s="159">
        <v>0.49839495388506905</v>
      </c>
      <c r="E48" s="107"/>
    </row>
    <row r="49" spans="2:5" ht="20" customHeight="1" x14ac:dyDescent="0.2">
      <c r="B49" s="157" t="s">
        <v>155</v>
      </c>
      <c r="C49" s="158">
        <v>897</v>
      </c>
      <c r="D49" s="159">
        <v>0.48070997165043755</v>
      </c>
      <c r="E49" s="107"/>
    </row>
    <row r="50" spans="2:5" ht="20" customHeight="1" x14ac:dyDescent="0.2">
      <c r="B50" s="157" t="s">
        <v>156</v>
      </c>
      <c r="C50" s="158">
        <v>875</v>
      </c>
      <c r="D50" s="159">
        <v>0.46891998349401653</v>
      </c>
      <c r="E50" s="107"/>
    </row>
    <row r="51" spans="2:5" ht="20" customHeight="1" x14ac:dyDescent="0.2">
      <c r="B51" s="157" t="s">
        <v>157</v>
      </c>
      <c r="C51" s="158">
        <v>838</v>
      </c>
      <c r="D51" s="159">
        <v>0.44909136704912678</v>
      </c>
      <c r="E51" s="107"/>
    </row>
    <row r="52" spans="2:5" ht="20" customHeight="1" x14ac:dyDescent="0.2">
      <c r="B52" s="157" t="s">
        <v>158</v>
      </c>
      <c r="C52" s="158">
        <v>819</v>
      </c>
      <c r="D52" s="159">
        <v>0.4389091045503995</v>
      </c>
      <c r="E52" s="107"/>
    </row>
    <row r="53" spans="2:5" ht="20" customHeight="1" x14ac:dyDescent="0.2">
      <c r="B53" s="157" t="s">
        <v>159</v>
      </c>
      <c r="C53" s="158">
        <v>774</v>
      </c>
      <c r="D53" s="159">
        <v>0.41479321968499294</v>
      </c>
      <c r="E53" s="107"/>
    </row>
    <row r="54" spans="2:5" ht="20" customHeight="1" x14ac:dyDescent="0.2">
      <c r="B54" s="157" t="s">
        <v>491</v>
      </c>
      <c r="C54" s="158">
        <v>752</v>
      </c>
      <c r="D54" s="159">
        <v>0.40300323152857198</v>
      </c>
      <c r="E54" s="107"/>
    </row>
    <row r="55" spans="2:5" ht="20" customHeight="1" x14ac:dyDescent="0.2">
      <c r="B55" s="157" t="s">
        <v>160</v>
      </c>
      <c r="C55" s="158">
        <v>748</v>
      </c>
      <c r="D55" s="159">
        <v>0.40085959731831361</v>
      </c>
      <c r="E55" s="107"/>
    </row>
    <row r="56" spans="2:5" ht="20" customHeight="1" x14ac:dyDescent="0.2">
      <c r="B56" s="157" t="s">
        <v>161</v>
      </c>
      <c r="C56" s="158">
        <v>709</v>
      </c>
      <c r="D56" s="159">
        <v>0.37995916376829458</v>
      </c>
      <c r="E56" s="107"/>
    </row>
    <row r="57" spans="2:5" ht="20" customHeight="1" x14ac:dyDescent="0.2">
      <c r="B57" s="157" t="s">
        <v>162</v>
      </c>
      <c r="C57" s="158">
        <v>695</v>
      </c>
      <c r="D57" s="159">
        <v>0.37245644403239031</v>
      </c>
      <c r="E57" s="107"/>
    </row>
    <row r="58" spans="2:5" ht="20" customHeight="1" x14ac:dyDescent="0.2">
      <c r="B58" s="157" t="s">
        <v>163</v>
      </c>
      <c r="C58" s="158">
        <v>651</v>
      </c>
      <c r="D58" s="159">
        <v>0.34887646771954833</v>
      </c>
      <c r="E58" s="107"/>
    </row>
    <row r="59" spans="2:5" ht="40" customHeight="1" x14ac:dyDescent="0.2">
      <c r="B59" s="157" t="s">
        <v>164</v>
      </c>
      <c r="C59" s="158">
        <v>580</v>
      </c>
      <c r="D59" s="159">
        <v>0.31082696048746244</v>
      </c>
      <c r="E59" s="107"/>
    </row>
    <row r="60" spans="2:5" ht="20" customHeight="1" x14ac:dyDescent="0.2">
      <c r="B60" s="157" t="s">
        <v>165</v>
      </c>
      <c r="C60" s="158">
        <v>575</v>
      </c>
      <c r="D60" s="159">
        <v>0.30814741772463944</v>
      </c>
      <c r="E60" s="107"/>
    </row>
    <row r="61" spans="2:5" ht="20" customHeight="1" x14ac:dyDescent="0.2">
      <c r="B61" s="157" t="s">
        <v>166</v>
      </c>
      <c r="C61" s="158">
        <v>574</v>
      </c>
      <c r="D61" s="159">
        <v>0.30761150917207492</v>
      </c>
      <c r="E61" s="107"/>
    </row>
    <row r="62" spans="2:5" ht="20" customHeight="1" x14ac:dyDescent="0.2">
      <c r="B62" s="157" t="s">
        <v>167</v>
      </c>
      <c r="C62" s="158">
        <v>570</v>
      </c>
      <c r="D62" s="159">
        <v>0.30546787496181654</v>
      </c>
      <c r="E62" s="107"/>
    </row>
    <row r="63" spans="2:5" ht="40" customHeight="1" x14ac:dyDescent="0.2">
      <c r="B63" s="157" t="s">
        <v>168</v>
      </c>
      <c r="C63" s="158">
        <v>562</v>
      </c>
      <c r="D63" s="159">
        <v>0.3011806065412998</v>
      </c>
      <c r="E63" s="107"/>
    </row>
    <row r="64" spans="2:5" ht="20" customHeight="1" x14ac:dyDescent="0.2">
      <c r="B64" s="157" t="s">
        <v>169</v>
      </c>
      <c r="C64" s="158">
        <v>558</v>
      </c>
      <c r="D64" s="159">
        <v>0.29903697233104143</v>
      </c>
      <c r="E64" s="107"/>
    </row>
    <row r="65" spans="2:5" ht="20" customHeight="1" x14ac:dyDescent="0.2">
      <c r="B65" s="157" t="s">
        <v>170</v>
      </c>
      <c r="C65" s="158">
        <v>547</v>
      </c>
      <c r="D65" s="159">
        <v>0.29314197825283095</v>
      </c>
      <c r="E65" s="107"/>
    </row>
    <row r="66" spans="2:5" ht="20" customHeight="1" x14ac:dyDescent="0.2">
      <c r="B66" s="157" t="s">
        <v>171</v>
      </c>
      <c r="C66" s="158">
        <v>538</v>
      </c>
      <c r="D66" s="159">
        <v>0.28831880127974963</v>
      </c>
      <c r="E66" s="107"/>
    </row>
    <row r="67" spans="2:5" ht="20" customHeight="1" x14ac:dyDescent="0.2">
      <c r="B67" s="157" t="s">
        <v>172</v>
      </c>
      <c r="C67" s="158">
        <v>536</v>
      </c>
      <c r="D67" s="159">
        <v>0.28724698417462041</v>
      </c>
      <c r="E67" s="107"/>
    </row>
    <row r="68" spans="2:5" ht="20" customHeight="1" x14ac:dyDescent="0.2">
      <c r="B68" s="157" t="s">
        <v>173</v>
      </c>
      <c r="C68" s="158">
        <v>532</v>
      </c>
      <c r="D68" s="159">
        <v>0.2851033499643621</v>
      </c>
      <c r="E68" s="107"/>
    </row>
    <row r="69" spans="2:5" ht="20" customHeight="1" x14ac:dyDescent="0.2">
      <c r="B69" s="157" t="s">
        <v>174</v>
      </c>
      <c r="C69" s="158">
        <v>517</v>
      </c>
      <c r="D69" s="159">
        <v>0.27706472167589324</v>
      </c>
      <c r="E69" s="107"/>
    </row>
    <row r="70" spans="2:5" ht="20" customHeight="1" x14ac:dyDescent="0.2">
      <c r="B70" s="157" t="s">
        <v>175</v>
      </c>
      <c r="C70" s="158">
        <v>509</v>
      </c>
      <c r="D70" s="159">
        <v>0.2727774532553765</v>
      </c>
      <c r="E70" s="107"/>
    </row>
    <row r="71" spans="2:5" ht="20" customHeight="1" x14ac:dyDescent="0.2">
      <c r="B71" s="157" t="s">
        <v>176</v>
      </c>
      <c r="C71" s="158">
        <v>491</v>
      </c>
      <c r="D71" s="159">
        <v>0.26313109930921391</v>
      </c>
      <c r="E71" s="107"/>
    </row>
    <row r="72" spans="2:5" ht="20" customHeight="1" x14ac:dyDescent="0.2">
      <c r="B72" s="157" t="s">
        <v>177</v>
      </c>
      <c r="C72" s="158">
        <v>489</v>
      </c>
      <c r="D72" s="159">
        <v>0.2620592822040847</v>
      </c>
      <c r="E72" s="107"/>
    </row>
    <row r="73" spans="2:5" ht="20" customHeight="1" x14ac:dyDescent="0.2">
      <c r="B73" s="157" t="s">
        <v>178</v>
      </c>
      <c r="C73" s="158">
        <v>488</v>
      </c>
      <c r="D73" s="159">
        <v>0.26152337365152012</v>
      </c>
      <c r="E73" s="107"/>
    </row>
    <row r="74" spans="2:5" ht="20" customHeight="1" x14ac:dyDescent="0.2">
      <c r="B74" s="157" t="s">
        <v>179</v>
      </c>
      <c r="C74" s="158">
        <v>485</v>
      </c>
      <c r="D74" s="159">
        <v>0.25991564799382633</v>
      </c>
      <c r="E74" s="107"/>
    </row>
    <row r="75" spans="2:5" ht="40" customHeight="1" x14ac:dyDescent="0.2">
      <c r="B75" s="157" t="s">
        <v>490</v>
      </c>
      <c r="C75" s="158">
        <v>474</v>
      </c>
      <c r="D75" s="159">
        <v>0.25402065391561585</v>
      </c>
      <c r="E75" s="107"/>
    </row>
    <row r="76" spans="2:5" ht="20" customHeight="1" x14ac:dyDescent="0.2">
      <c r="B76" s="157" t="s">
        <v>180</v>
      </c>
      <c r="C76" s="158">
        <v>453</v>
      </c>
      <c r="D76" s="159">
        <v>0.24276657431175941</v>
      </c>
      <c r="E76" s="107"/>
    </row>
    <row r="77" spans="2:5" ht="20" customHeight="1" x14ac:dyDescent="0.2">
      <c r="B77" s="157" t="s">
        <v>181</v>
      </c>
      <c r="C77" s="158">
        <v>446</v>
      </c>
      <c r="D77" s="159">
        <v>0.2390152144438073</v>
      </c>
      <c r="E77" s="107"/>
    </row>
    <row r="78" spans="2:5" ht="40" customHeight="1" x14ac:dyDescent="0.2">
      <c r="B78" s="157" t="s">
        <v>541</v>
      </c>
      <c r="C78" s="158">
        <v>435</v>
      </c>
      <c r="D78" s="159">
        <v>0.23312022036559682</v>
      </c>
      <c r="E78" s="107"/>
    </row>
    <row r="79" spans="2:5" ht="20" customHeight="1" x14ac:dyDescent="0.2">
      <c r="B79" s="157" t="s">
        <v>182</v>
      </c>
      <c r="C79" s="158">
        <v>435</v>
      </c>
      <c r="D79" s="159">
        <v>0.23312022036559682</v>
      </c>
      <c r="E79" s="107"/>
    </row>
    <row r="80" spans="2:5" ht="40" customHeight="1" x14ac:dyDescent="0.2">
      <c r="B80" s="157" t="s">
        <v>183</v>
      </c>
      <c r="C80" s="158">
        <v>427</v>
      </c>
      <c r="D80" s="159">
        <v>0.2288329519450801</v>
      </c>
      <c r="E80" s="107"/>
    </row>
    <row r="81" spans="2:5" ht="20" customHeight="1" x14ac:dyDescent="0.2">
      <c r="B81" s="157" t="s">
        <v>184</v>
      </c>
      <c r="C81" s="158">
        <v>417</v>
      </c>
      <c r="D81" s="159">
        <v>0.22347386641943418</v>
      </c>
      <c r="E81" s="107"/>
    </row>
    <row r="82" spans="2:5" ht="20" customHeight="1" x14ac:dyDescent="0.2">
      <c r="B82" s="157" t="s">
        <v>185</v>
      </c>
      <c r="C82" s="158">
        <v>414</v>
      </c>
      <c r="D82" s="159">
        <v>0.22186614076174041</v>
      </c>
      <c r="E82" s="107"/>
    </row>
    <row r="83" spans="2:5" ht="20" customHeight="1" x14ac:dyDescent="0.2">
      <c r="B83" s="157" t="s">
        <v>186</v>
      </c>
      <c r="C83" s="158">
        <v>411</v>
      </c>
      <c r="D83" s="159">
        <v>0.22025841510404667</v>
      </c>
      <c r="E83" s="107"/>
    </row>
    <row r="84" spans="2:5" ht="20" customHeight="1" x14ac:dyDescent="0.2">
      <c r="B84" s="157" t="s">
        <v>187</v>
      </c>
      <c r="C84" s="158">
        <v>406</v>
      </c>
      <c r="D84" s="159">
        <v>0.21757887234122369</v>
      </c>
      <c r="E84" s="107"/>
    </row>
    <row r="85" spans="2:5" ht="20" customHeight="1" x14ac:dyDescent="0.2">
      <c r="B85" s="157" t="s">
        <v>542</v>
      </c>
      <c r="C85" s="158">
        <v>405</v>
      </c>
      <c r="D85" s="159">
        <v>0.21704296378865909</v>
      </c>
      <c r="E85" s="107"/>
    </row>
    <row r="86" spans="2:5" ht="40" customHeight="1" x14ac:dyDescent="0.2">
      <c r="B86" s="157" t="s">
        <v>188</v>
      </c>
      <c r="C86" s="158">
        <v>394</v>
      </c>
      <c r="D86" s="159">
        <v>0.21114796971044861</v>
      </c>
      <c r="E86" s="107"/>
    </row>
    <row r="87" spans="2:5" ht="20" customHeight="1" x14ac:dyDescent="0.2">
      <c r="B87" s="157" t="s">
        <v>189</v>
      </c>
      <c r="C87" s="158">
        <v>388</v>
      </c>
      <c r="D87" s="159">
        <v>0.20793251839506108</v>
      </c>
      <c r="E87" s="107"/>
    </row>
    <row r="88" spans="2:5" ht="20" customHeight="1" x14ac:dyDescent="0.2">
      <c r="B88" s="157" t="s">
        <v>543</v>
      </c>
      <c r="C88" s="158">
        <v>386</v>
      </c>
      <c r="D88" s="159">
        <v>0.20686070128993189</v>
      </c>
      <c r="E88" s="107"/>
    </row>
    <row r="89" spans="2:5" ht="20" customHeight="1" x14ac:dyDescent="0.2">
      <c r="B89" s="157" t="s">
        <v>190</v>
      </c>
      <c r="C89" s="158">
        <v>378</v>
      </c>
      <c r="D89" s="159">
        <v>0.20257343286941518</v>
      </c>
      <c r="E89" s="107"/>
    </row>
    <row r="90" spans="2:5" ht="20" customHeight="1" x14ac:dyDescent="0.2">
      <c r="B90" s="157" t="s">
        <v>191</v>
      </c>
      <c r="C90" s="158">
        <v>363</v>
      </c>
      <c r="D90" s="159">
        <v>0.19453480458094632</v>
      </c>
      <c r="E90" s="107"/>
    </row>
    <row r="91" spans="2:5" ht="20" customHeight="1" x14ac:dyDescent="0.2">
      <c r="B91" s="157" t="s">
        <v>192</v>
      </c>
      <c r="C91" s="158">
        <v>361</v>
      </c>
      <c r="D91" s="159">
        <v>0.19346298747581714</v>
      </c>
      <c r="E91" s="107"/>
    </row>
    <row r="92" spans="2:5" ht="20" customHeight="1" x14ac:dyDescent="0.2">
      <c r="B92" s="157" t="s">
        <v>193</v>
      </c>
      <c r="C92" s="158">
        <v>349</v>
      </c>
      <c r="D92" s="159">
        <v>0.18703208484504202</v>
      </c>
      <c r="E92" s="107"/>
    </row>
    <row r="93" spans="2:5" ht="20" customHeight="1" x14ac:dyDescent="0.2">
      <c r="B93" s="157" t="s">
        <v>194</v>
      </c>
      <c r="C93" s="158">
        <v>348</v>
      </c>
      <c r="D93" s="159">
        <v>0.18649617629247747</v>
      </c>
      <c r="E93" s="107"/>
    </row>
    <row r="94" spans="2:5" ht="40" customHeight="1" x14ac:dyDescent="0.2">
      <c r="B94" s="157" t="s">
        <v>195</v>
      </c>
      <c r="C94" s="158">
        <v>345</v>
      </c>
      <c r="D94" s="159">
        <v>0.18488845063478368</v>
      </c>
      <c r="E94" s="107"/>
    </row>
    <row r="95" spans="2:5" ht="20" customHeight="1" x14ac:dyDescent="0.2">
      <c r="B95" s="157" t="s">
        <v>196</v>
      </c>
      <c r="C95" s="158">
        <v>342</v>
      </c>
      <c r="D95" s="159">
        <v>0.18328072497708991</v>
      </c>
      <c r="E95" s="107"/>
    </row>
    <row r="96" spans="2:5" ht="20" customHeight="1" x14ac:dyDescent="0.2">
      <c r="B96" s="157" t="s">
        <v>197</v>
      </c>
      <c r="C96" s="158">
        <v>339</v>
      </c>
      <c r="D96" s="159">
        <v>0.18167299931939612</v>
      </c>
      <c r="E96" s="107"/>
    </row>
    <row r="97" spans="2:5" ht="40" customHeight="1" x14ac:dyDescent="0.2">
      <c r="B97" s="157" t="s">
        <v>198</v>
      </c>
      <c r="C97" s="158">
        <v>338</v>
      </c>
      <c r="D97" s="159">
        <v>0.18113709076683154</v>
      </c>
      <c r="E97" s="107"/>
    </row>
    <row r="98" spans="2:5" ht="20" customHeight="1" x14ac:dyDescent="0.2">
      <c r="B98" s="157" t="s">
        <v>199</v>
      </c>
      <c r="C98" s="158">
        <v>333</v>
      </c>
      <c r="D98" s="159">
        <v>0.17845754800400859</v>
      </c>
      <c r="E98" s="107"/>
    </row>
    <row r="99" spans="2:5" ht="20" customHeight="1" x14ac:dyDescent="0.2">
      <c r="B99" s="157" t="s">
        <v>489</v>
      </c>
      <c r="C99" s="158">
        <v>318</v>
      </c>
      <c r="D99" s="159">
        <v>0.17041891971553974</v>
      </c>
      <c r="E99" s="107"/>
    </row>
    <row r="100" spans="2:5" ht="20" customHeight="1" x14ac:dyDescent="0.2">
      <c r="B100" s="157" t="s">
        <v>488</v>
      </c>
      <c r="C100" s="158">
        <v>309</v>
      </c>
      <c r="D100" s="159">
        <v>0.16559574274245842</v>
      </c>
      <c r="E100" s="107"/>
    </row>
    <row r="101" spans="2:5" ht="20" customHeight="1" x14ac:dyDescent="0.2">
      <c r="B101" s="157" t="s">
        <v>200</v>
      </c>
      <c r="C101" s="158">
        <v>307</v>
      </c>
      <c r="D101" s="159">
        <v>0.16452392563732926</v>
      </c>
      <c r="E101" s="107"/>
    </row>
    <row r="102" spans="2:5" ht="20" customHeight="1" x14ac:dyDescent="0.2">
      <c r="B102" s="157" t="s">
        <v>201</v>
      </c>
      <c r="C102" s="158">
        <v>307</v>
      </c>
      <c r="D102" s="159">
        <v>0.16452392563732926</v>
      </c>
      <c r="E102" s="107"/>
    </row>
    <row r="103" spans="2:5" ht="40" customHeight="1" x14ac:dyDescent="0.2">
      <c r="B103" s="157" t="s">
        <v>540</v>
      </c>
      <c r="C103" s="158">
        <v>306</v>
      </c>
      <c r="D103" s="159">
        <v>0.16398801708476465</v>
      </c>
      <c r="E103" s="107"/>
    </row>
    <row r="104" spans="2:5" ht="20" customHeight="1" x14ac:dyDescent="0.2">
      <c r="B104" s="157" t="s">
        <v>202</v>
      </c>
      <c r="C104" s="158">
        <v>302</v>
      </c>
      <c r="D104" s="159">
        <v>0.16184438287450631</v>
      </c>
      <c r="E104" s="107"/>
    </row>
    <row r="105" spans="2:5" ht="40" customHeight="1" x14ac:dyDescent="0.2">
      <c r="B105" s="157" t="s">
        <v>203</v>
      </c>
      <c r="C105" s="158">
        <v>296</v>
      </c>
      <c r="D105" s="159">
        <v>0.15862893155911875</v>
      </c>
      <c r="E105" s="107"/>
    </row>
    <row r="106" spans="2:5" ht="40" customHeight="1" x14ac:dyDescent="0.2">
      <c r="B106" s="157" t="s">
        <v>204</v>
      </c>
      <c r="C106" s="158">
        <v>293</v>
      </c>
      <c r="D106" s="159">
        <v>0.15702120590142499</v>
      </c>
      <c r="E106" s="107"/>
    </row>
    <row r="107" spans="2:5" ht="20" customHeight="1" x14ac:dyDescent="0.2">
      <c r="B107" s="157" t="s">
        <v>205</v>
      </c>
      <c r="C107" s="158">
        <v>293</v>
      </c>
      <c r="D107" s="159">
        <v>0.15702120590142499</v>
      </c>
      <c r="E107" s="107"/>
    </row>
    <row r="108" spans="2:5" ht="20" customHeight="1" x14ac:dyDescent="0.2">
      <c r="B108" s="157" t="s">
        <v>206</v>
      </c>
      <c r="C108" s="158">
        <v>291</v>
      </c>
      <c r="D108" s="159">
        <v>0.1559493887962958</v>
      </c>
      <c r="E108" s="107"/>
    </row>
    <row r="109" spans="2:5" ht="20" customHeight="1" x14ac:dyDescent="0.2">
      <c r="B109" s="157" t="s">
        <v>207</v>
      </c>
      <c r="C109" s="158">
        <v>290</v>
      </c>
      <c r="D109" s="159">
        <v>0.15541348024373122</v>
      </c>
      <c r="E109" s="107"/>
    </row>
    <row r="110" spans="2:5" ht="40" customHeight="1" x14ac:dyDescent="0.2">
      <c r="B110" s="157" t="s">
        <v>208</v>
      </c>
      <c r="C110" s="158">
        <v>283</v>
      </c>
      <c r="D110" s="159">
        <v>0.15166212037577906</v>
      </c>
      <c r="E110" s="107"/>
    </row>
    <row r="111" spans="2:5" ht="40" customHeight="1" x14ac:dyDescent="0.2">
      <c r="B111" s="157" t="s">
        <v>209</v>
      </c>
      <c r="C111" s="158">
        <v>272</v>
      </c>
      <c r="D111" s="159">
        <v>0.14576712629756858</v>
      </c>
      <c r="E111" s="107"/>
    </row>
    <row r="112" spans="2:5" ht="20" customHeight="1" x14ac:dyDescent="0.2">
      <c r="B112" s="157" t="s">
        <v>210</v>
      </c>
      <c r="C112" s="158">
        <v>272</v>
      </c>
      <c r="D112" s="159">
        <v>0.14576712629756858</v>
      </c>
      <c r="E112" s="107"/>
    </row>
    <row r="113" spans="2:5" ht="40" customHeight="1" x14ac:dyDescent="0.2">
      <c r="B113" s="157" t="s">
        <v>211</v>
      </c>
      <c r="C113" s="158">
        <v>267</v>
      </c>
      <c r="D113" s="159">
        <v>0.14308758353474563</v>
      </c>
      <c r="E113" s="107"/>
    </row>
    <row r="114" spans="2:5" ht="40" customHeight="1" x14ac:dyDescent="0.2">
      <c r="B114" s="157" t="s">
        <v>212</v>
      </c>
      <c r="C114" s="158">
        <v>266</v>
      </c>
      <c r="D114" s="159">
        <v>0.14255167498218105</v>
      </c>
      <c r="E114" s="107"/>
    </row>
    <row r="115" spans="2:5" ht="20" customHeight="1" x14ac:dyDescent="0.2">
      <c r="B115" s="157" t="s">
        <v>213</v>
      </c>
      <c r="C115" s="158">
        <v>247</v>
      </c>
      <c r="D115" s="159">
        <v>0.13236941248345382</v>
      </c>
      <c r="E115" s="107"/>
    </row>
    <row r="116" spans="2:5" ht="20" customHeight="1" x14ac:dyDescent="0.2">
      <c r="B116" s="157" t="s">
        <v>214</v>
      </c>
      <c r="C116" s="158">
        <v>244</v>
      </c>
      <c r="D116" s="159">
        <v>0.13076168682576006</v>
      </c>
      <c r="E116" s="107"/>
    </row>
    <row r="117" spans="2:5" ht="40" customHeight="1" x14ac:dyDescent="0.2">
      <c r="B117" s="157" t="s">
        <v>562</v>
      </c>
      <c r="C117" s="158">
        <v>236</v>
      </c>
      <c r="D117" s="159">
        <v>0.12647441840524334</v>
      </c>
      <c r="E117" s="107"/>
    </row>
    <row r="118" spans="2:5" ht="40" customHeight="1" x14ac:dyDescent="0.2">
      <c r="B118" s="157" t="s">
        <v>215</v>
      </c>
      <c r="C118" s="158">
        <v>236</v>
      </c>
      <c r="D118" s="159">
        <v>0.12647441840524334</v>
      </c>
      <c r="E118" s="107"/>
    </row>
    <row r="119" spans="2:5" ht="20" customHeight="1" x14ac:dyDescent="0.2">
      <c r="B119" s="157" t="s">
        <v>216</v>
      </c>
      <c r="C119" s="158">
        <v>235</v>
      </c>
      <c r="D119" s="159">
        <v>0.12593850985267874</v>
      </c>
      <c r="E119" s="107"/>
    </row>
    <row r="120" spans="2:5" ht="40" customHeight="1" x14ac:dyDescent="0.2">
      <c r="B120" s="157" t="s">
        <v>217</v>
      </c>
      <c r="C120" s="158">
        <v>223</v>
      </c>
      <c r="D120" s="159">
        <v>0.11950760722190365</v>
      </c>
      <c r="E120" s="107"/>
    </row>
    <row r="121" spans="2:5" ht="40" customHeight="1" x14ac:dyDescent="0.2">
      <c r="B121" s="157" t="s">
        <v>218</v>
      </c>
      <c r="C121" s="158">
        <v>222</v>
      </c>
      <c r="D121" s="159">
        <v>0.11897169866933906</v>
      </c>
      <c r="E121" s="107"/>
    </row>
    <row r="122" spans="2:5" ht="20" customHeight="1" x14ac:dyDescent="0.2">
      <c r="B122" s="157" t="s">
        <v>219</v>
      </c>
      <c r="C122" s="158">
        <v>222</v>
      </c>
      <c r="D122" s="159">
        <v>0.11897169866933906</v>
      </c>
      <c r="E122" s="107"/>
    </row>
    <row r="123" spans="2:5" ht="20" customHeight="1" x14ac:dyDescent="0.2">
      <c r="B123" s="157" t="s">
        <v>545</v>
      </c>
      <c r="C123" s="158">
        <v>221</v>
      </c>
      <c r="D123" s="159">
        <v>0.11843579011677448</v>
      </c>
      <c r="E123" s="107"/>
    </row>
    <row r="124" spans="2:5" ht="20" customHeight="1" x14ac:dyDescent="0.2">
      <c r="B124" s="157" t="s">
        <v>220</v>
      </c>
      <c r="C124" s="158">
        <v>220</v>
      </c>
      <c r="D124" s="159">
        <v>0.11789988156420989</v>
      </c>
      <c r="E124" s="107"/>
    </row>
    <row r="125" spans="2:5" ht="20" customHeight="1" x14ac:dyDescent="0.2">
      <c r="B125" s="157" t="s">
        <v>221</v>
      </c>
      <c r="C125" s="158">
        <v>218</v>
      </c>
      <c r="D125" s="159">
        <v>0.1168280644590807</v>
      </c>
      <c r="E125" s="107"/>
    </row>
    <row r="126" spans="2:5" ht="20" customHeight="1" x14ac:dyDescent="0.2">
      <c r="B126" s="157" t="s">
        <v>222</v>
      </c>
      <c r="C126" s="158">
        <v>217</v>
      </c>
      <c r="D126" s="159">
        <v>0.11629215590651611</v>
      </c>
      <c r="E126" s="107"/>
    </row>
    <row r="127" spans="2:5" ht="40" customHeight="1" x14ac:dyDescent="0.2">
      <c r="B127" s="157" t="s">
        <v>223</v>
      </c>
      <c r="C127" s="158">
        <v>211</v>
      </c>
      <c r="D127" s="159">
        <v>0.11307670459112856</v>
      </c>
      <c r="E127" s="107"/>
    </row>
    <row r="128" spans="2:5" ht="20" customHeight="1" x14ac:dyDescent="0.2">
      <c r="B128" s="157" t="s">
        <v>224</v>
      </c>
      <c r="C128" s="158">
        <v>211</v>
      </c>
      <c r="D128" s="159">
        <v>0.11307670459112856</v>
      </c>
      <c r="E128" s="107"/>
    </row>
    <row r="129" spans="2:5" ht="20" customHeight="1" x14ac:dyDescent="0.2">
      <c r="B129" s="157" t="s">
        <v>487</v>
      </c>
      <c r="C129" s="158">
        <v>210</v>
      </c>
      <c r="D129" s="159">
        <v>0.11254079603856398</v>
      </c>
      <c r="E129" s="107"/>
    </row>
    <row r="130" spans="2:5" ht="20" customHeight="1" x14ac:dyDescent="0.2">
      <c r="B130" s="157" t="s">
        <v>225</v>
      </c>
      <c r="C130" s="158">
        <v>209</v>
      </c>
      <c r="D130" s="159">
        <v>0.11200488748599939</v>
      </c>
      <c r="E130" s="107"/>
    </row>
    <row r="131" spans="2:5" ht="20" customHeight="1" x14ac:dyDescent="0.2">
      <c r="B131" s="157" t="s">
        <v>226</v>
      </c>
      <c r="C131" s="158">
        <v>205</v>
      </c>
      <c r="D131" s="159">
        <v>0.10986125327574103</v>
      </c>
      <c r="E131" s="107"/>
    </row>
    <row r="132" spans="2:5" ht="20" customHeight="1" x14ac:dyDescent="0.2">
      <c r="B132" s="157" t="s">
        <v>227</v>
      </c>
      <c r="C132" s="158">
        <v>202</v>
      </c>
      <c r="D132" s="159">
        <v>0.10825352761804725</v>
      </c>
      <c r="E132" s="107"/>
    </row>
    <row r="133" spans="2:5" ht="20" customHeight="1" x14ac:dyDescent="0.2">
      <c r="B133" s="157" t="s">
        <v>228</v>
      </c>
      <c r="C133" s="158">
        <v>201</v>
      </c>
      <c r="D133" s="159">
        <v>0.10771761906548266</v>
      </c>
      <c r="E133" s="107"/>
    </row>
    <row r="134" spans="2:5" ht="40" customHeight="1" x14ac:dyDescent="0.2">
      <c r="B134" s="157" t="s">
        <v>229</v>
      </c>
      <c r="C134" s="158">
        <v>201</v>
      </c>
      <c r="D134" s="159">
        <v>0.10771761906548266</v>
      </c>
      <c r="E134" s="107"/>
    </row>
    <row r="135" spans="2:5" ht="20" customHeight="1" x14ac:dyDescent="0.2">
      <c r="B135" s="157" t="s">
        <v>486</v>
      </c>
      <c r="C135" s="158">
        <v>201</v>
      </c>
      <c r="D135" s="159">
        <v>0.10771761906548266</v>
      </c>
      <c r="E135" s="107"/>
    </row>
    <row r="136" spans="2:5" ht="20" customHeight="1" x14ac:dyDescent="0.2">
      <c r="B136" s="157" t="s">
        <v>230</v>
      </c>
      <c r="C136" s="158">
        <v>197</v>
      </c>
      <c r="D136" s="159">
        <v>0.1055739848552243</v>
      </c>
      <c r="E136" s="107"/>
    </row>
    <row r="137" spans="2:5" ht="20" customHeight="1" x14ac:dyDescent="0.2">
      <c r="B137" s="157" t="s">
        <v>231</v>
      </c>
      <c r="C137" s="158">
        <v>197</v>
      </c>
      <c r="D137" s="159">
        <v>0.1055739848552243</v>
      </c>
      <c r="E137" s="107"/>
    </row>
    <row r="138" spans="2:5" ht="20" customHeight="1" x14ac:dyDescent="0.2">
      <c r="B138" s="157" t="s">
        <v>485</v>
      </c>
      <c r="C138" s="158">
        <v>195</v>
      </c>
      <c r="D138" s="159">
        <v>0.10450216775009513</v>
      </c>
      <c r="E138" s="107"/>
    </row>
    <row r="139" spans="2:5" ht="20" customHeight="1" x14ac:dyDescent="0.2">
      <c r="B139" s="157" t="s">
        <v>484</v>
      </c>
      <c r="C139" s="158">
        <v>184</v>
      </c>
      <c r="D139" s="159">
        <v>9.8607173671884638E-2</v>
      </c>
      <c r="E139" s="107"/>
    </row>
    <row r="140" spans="2:5" ht="20" customHeight="1" x14ac:dyDescent="0.2">
      <c r="B140" s="157" t="s">
        <v>232</v>
      </c>
      <c r="C140" s="158">
        <v>180</v>
      </c>
      <c r="D140" s="159">
        <v>9.6463539461626266E-2</v>
      </c>
      <c r="E140" s="107"/>
    </row>
    <row r="141" spans="2:5" ht="20" customHeight="1" x14ac:dyDescent="0.2">
      <c r="B141" s="157" t="s">
        <v>233</v>
      </c>
      <c r="C141" s="158">
        <v>179</v>
      </c>
      <c r="D141" s="159">
        <v>9.5927630909061687E-2</v>
      </c>
      <c r="E141" s="107"/>
    </row>
    <row r="142" spans="2:5" ht="20" customHeight="1" x14ac:dyDescent="0.2">
      <c r="B142" s="157" t="s">
        <v>234</v>
      </c>
      <c r="C142" s="158">
        <v>178</v>
      </c>
      <c r="D142" s="159">
        <v>9.5391722356497094E-2</v>
      </c>
      <c r="E142" s="107"/>
    </row>
    <row r="143" spans="2:5" ht="40" customHeight="1" x14ac:dyDescent="0.2">
      <c r="B143" s="157" t="s">
        <v>483</v>
      </c>
      <c r="C143" s="158">
        <v>176</v>
      </c>
      <c r="D143" s="159">
        <v>9.4319905251367908E-2</v>
      </c>
      <c r="E143" s="107"/>
    </row>
    <row r="144" spans="2:5" ht="20" customHeight="1" x14ac:dyDescent="0.2">
      <c r="B144" s="157" t="s">
        <v>235</v>
      </c>
      <c r="C144" s="158">
        <v>175</v>
      </c>
      <c r="D144" s="159">
        <v>9.3783996698803315E-2</v>
      </c>
      <c r="E144" s="107"/>
    </row>
    <row r="145" spans="2:5" ht="20" customHeight="1" x14ac:dyDescent="0.2">
      <c r="B145" s="157" t="s">
        <v>236</v>
      </c>
      <c r="C145" s="158">
        <v>174</v>
      </c>
      <c r="D145" s="159">
        <v>9.3248088146238736E-2</v>
      </c>
      <c r="E145" s="107"/>
    </row>
    <row r="146" spans="2:5" ht="20" customHeight="1" x14ac:dyDescent="0.2">
      <c r="B146" s="157" t="s">
        <v>237</v>
      </c>
      <c r="C146" s="158">
        <v>172</v>
      </c>
      <c r="D146" s="159">
        <v>9.2176271041109537E-2</v>
      </c>
      <c r="E146" s="107"/>
    </row>
    <row r="147" spans="2:5" ht="20" customHeight="1" x14ac:dyDescent="0.2">
      <c r="B147" s="157" t="s">
        <v>238</v>
      </c>
      <c r="C147" s="158">
        <v>172</v>
      </c>
      <c r="D147" s="159">
        <v>9.2176271041109537E-2</v>
      </c>
      <c r="E147" s="107"/>
    </row>
    <row r="148" spans="2:5" ht="40" customHeight="1" x14ac:dyDescent="0.2">
      <c r="B148" s="157" t="s">
        <v>239</v>
      </c>
      <c r="C148" s="158">
        <v>171</v>
      </c>
      <c r="D148" s="159">
        <v>9.1640362488544957E-2</v>
      </c>
      <c r="E148" s="107"/>
    </row>
    <row r="149" spans="2:5" ht="40" customHeight="1" x14ac:dyDescent="0.2">
      <c r="B149" s="157" t="s">
        <v>240</v>
      </c>
      <c r="C149" s="158">
        <v>170</v>
      </c>
      <c r="D149" s="159">
        <v>9.1104453935980365E-2</v>
      </c>
      <c r="E149" s="107"/>
    </row>
    <row r="150" spans="2:5" ht="20" customHeight="1" x14ac:dyDescent="0.2">
      <c r="B150" s="157" t="s">
        <v>561</v>
      </c>
      <c r="C150" s="158">
        <v>169</v>
      </c>
      <c r="D150" s="159">
        <v>9.0568545383415772E-2</v>
      </c>
      <c r="E150" s="107"/>
    </row>
    <row r="151" spans="2:5" ht="20" customHeight="1" x14ac:dyDescent="0.2">
      <c r="B151" s="157" t="s">
        <v>241</v>
      </c>
      <c r="C151" s="158">
        <v>169</v>
      </c>
      <c r="D151" s="159">
        <v>9.0568545383415772E-2</v>
      </c>
      <c r="E151" s="107"/>
    </row>
    <row r="152" spans="2:5" ht="40" customHeight="1" x14ac:dyDescent="0.2">
      <c r="B152" s="157" t="s">
        <v>482</v>
      </c>
      <c r="C152" s="158">
        <v>169</v>
      </c>
      <c r="D152" s="159">
        <v>9.0568545383415772E-2</v>
      </c>
      <c r="E152" s="107"/>
    </row>
    <row r="153" spans="2:5" ht="40" customHeight="1" x14ac:dyDescent="0.2">
      <c r="B153" s="157" t="s">
        <v>242</v>
      </c>
      <c r="C153" s="158">
        <v>169</v>
      </c>
      <c r="D153" s="159">
        <v>9.0568545383415772E-2</v>
      </c>
      <c r="E153" s="107"/>
    </row>
    <row r="154" spans="2:5" ht="20" customHeight="1" x14ac:dyDescent="0.2">
      <c r="B154" s="157" t="s">
        <v>243</v>
      </c>
      <c r="C154" s="158">
        <v>169</v>
      </c>
      <c r="D154" s="159">
        <v>9.0568545383415772E-2</v>
      </c>
      <c r="E154" s="107"/>
    </row>
    <row r="155" spans="2:5" ht="20" customHeight="1" x14ac:dyDescent="0.2">
      <c r="B155" s="157" t="s">
        <v>244</v>
      </c>
      <c r="C155" s="158">
        <v>168</v>
      </c>
      <c r="D155" s="159">
        <v>9.0032636830851179E-2</v>
      </c>
      <c r="E155" s="107"/>
    </row>
    <row r="156" spans="2:5" ht="20" customHeight="1" x14ac:dyDescent="0.2">
      <c r="B156" s="157" t="s">
        <v>245</v>
      </c>
      <c r="C156" s="158">
        <v>168</v>
      </c>
      <c r="D156" s="159">
        <v>9.0032636830851179E-2</v>
      </c>
      <c r="E156" s="107"/>
    </row>
    <row r="157" spans="2:5" ht="20" customHeight="1" x14ac:dyDescent="0.2">
      <c r="B157" s="157" t="s">
        <v>246</v>
      </c>
      <c r="C157" s="158">
        <v>167</v>
      </c>
      <c r="D157" s="159">
        <v>8.9496728278286586E-2</v>
      </c>
      <c r="E157" s="107"/>
    </row>
    <row r="158" spans="2:5" ht="20" customHeight="1" x14ac:dyDescent="0.2">
      <c r="B158" s="157" t="s">
        <v>247</v>
      </c>
      <c r="C158" s="158">
        <v>165</v>
      </c>
      <c r="D158" s="159">
        <v>8.8424911173157414E-2</v>
      </c>
      <c r="E158" s="107"/>
    </row>
    <row r="159" spans="2:5" ht="20" customHeight="1" x14ac:dyDescent="0.2">
      <c r="B159" s="157" t="s">
        <v>248</v>
      </c>
      <c r="C159" s="158">
        <v>163</v>
      </c>
      <c r="D159" s="159">
        <v>8.7353094068028228E-2</v>
      </c>
      <c r="E159" s="107"/>
    </row>
    <row r="160" spans="2:5" ht="40" customHeight="1" x14ac:dyDescent="0.2">
      <c r="B160" s="157" t="s">
        <v>249</v>
      </c>
      <c r="C160" s="158">
        <v>162</v>
      </c>
      <c r="D160" s="159">
        <v>8.6817185515463635E-2</v>
      </c>
      <c r="E160" s="107"/>
    </row>
    <row r="161" spans="2:5" ht="20" customHeight="1" x14ac:dyDescent="0.2">
      <c r="B161" s="157" t="s">
        <v>481</v>
      </c>
      <c r="C161" s="158">
        <v>162</v>
      </c>
      <c r="D161" s="159">
        <v>8.6817185515463635E-2</v>
      </c>
      <c r="E161" s="107"/>
    </row>
    <row r="162" spans="2:5" ht="20" customHeight="1" x14ac:dyDescent="0.2">
      <c r="B162" s="157" t="s">
        <v>480</v>
      </c>
      <c r="C162" s="158">
        <v>160</v>
      </c>
      <c r="D162" s="159">
        <v>8.5745368410334463E-2</v>
      </c>
      <c r="E162" s="107"/>
    </row>
    <row r="163" spans="2:5" ht="40" customHeight="1" x14ac:dyDescent="0.2">
      <c r="B163" s="157" t="s">
        <v>250</v>
      </c>
      <c r="C163" s="158">
        <v>158</v>
      </c>
      <c r="D163" s="159">
        <v>8.4673551305205277E-2</v>
      </c>
      <c r="E163" s="107"/>
    </row>
    <row r="164" spans="2:5" ht="20" customHeight="1" x14ac:dyDescent="0.2">
      <c r="B164" s="157" t="s">
        <v>251</v>
      </c>
      <c r="C164" s="158">
        <v>157</v>
      </c>
      <c r="D164" s="159">
        <v>8.4137642752640684E-2</v>
      </c>
      <c r="E164" s="107"/>
    </row>
    <row r="165" spans="2:5" ht="20" customHeight="1" x14ac:dyDescent="0.2">
      <c r="B165" s="157" t="s">
        <v>252</v>
      </c>
      <c r="C165" s="158">
        <v>155</v>
      </c>
      <c r="D165" s="159">
        <v>8.3065825647511513E-2</v>
      </c>
      <c r="E165" s="107"/>
    </row>
    <row r="166" spans="2:5" ht="40" customHeight="1" x14ac:dyDescent="0.2">
      <c r="B166" s="157" t="s">
        <v>479</v>
      </c>
      <c r="C166" s="158">
        <v>155</v>
      </c>
      <c r="D166" s="159">
        <v>8.3065825647511513E-2</v>
      </c>
      <c r="E166" s="107"/>
    </row>
    <row r="167" spans="2:5" ht="40" customHeight="1" x14ac:dyDescent="0.2">
      <c r="B167" s="157" t="s">
        <v>253</v>
      </c>
      <c r="C167" s="158">
        <v>155</v>
      </c>
      <c r="D167" s="159">
        <v>8.3065825647511513E-2</v>
      </c>
      <c r="E167" s="107"/>
    </row>
    <row r="168" spans="2:5" ht="20" customHeight="1" x14ac:dyDescent="0.2">
      <c r="B168" s="157" t="s">
        <v>478</v>
      </c>
      <c r="C168" s="158">
        <v>151</v>
      </c>
      <c r="D168" s="159">
        <v>8.0922191437253155E-2</v>
      </c>
      <c r="E168" s="107"/>
    </row>
    <row r="169" spans="2:5" ht="20" customHeight="1" x14ac:dyDescent="0.2">
      <c r="B169" s="157" t="s">
        <v>254</v>
      </c>
      <c r="C169" s="158">
        <v>150</v>
      </c>
      <c r="D169" s="159">
        <v>8.0386282884688562E-2</v>
      </c>
      <c r="E169" s="107"/>
    </row>
    <row r="170" spans="2:5" ht="20" customHeight="1" x14ac:dyDescent="0.2">
      <c r="B170" s="157" t="s">
        <v>255</v>
      </c>
      <c r="C170" s="158">
        <v>146</v>
      </c>
      <c r="D170" s="159">
        <v>7.8242648674430204E-2</v>
      </c>
      <c r="E170" s="107"/>
    </row>
    <row r="171" spans="2:5" ht="20" customHeight="1" x14ac:dyDescent="0.2">
      <c r="B171" s="157" t="s">
        <v>256</v>
      </c>
      <c r="C171" s="158">
        <v>146</v>
      </c>
      <c r="D171" s="159">
        <v>7.8242648674430204E-2</v>
      </c>
      <c r="E171" s="107"/>
    </row>
    <row r="172" spans="2:5" ht="40" customHeight="1" x14ac:dyDescent="0.2">
      <c r="B172" s="157" t="s">
        <v>477</v>
      </c>
      <c r="C172" s="158">
        <v>146</v>
      </c>
      <c r="D172" s="159">
        <v>7.8242648674430204E-2</v>
      </c>
      <c r="E172" s="107"/>
    </row>
    <row r="173" spans="2:5" ht="40" customHeight="1" x14ac:dyDescent="0.2">
      <c r="B173" s="157" t="s">
        <v>257</v>
      </c>
      <c r="C173" s="158">
        <v>146</v>
      </c>
      <c r="D173" s="159">
        <v>7.8242648674430204E-2</v>
      </c>
      <c r="E173" s="107"/>
    </row>
    <row r="174" spans="2:5" ht="20" customHeight="1" x14ac:dyDescent="0.2">
      <c r="B174" s="157" t="s">
        <v>258</v>
      </c>
      <c r="C174" s="158">
        <v>145</v>
      </c>
      <c r="D174" s="159">
        <v>7.7706740121865611E-2</v>
      </c>
      <c r="E174" s="107"/>
    </row>
    <row r="175" spans="2:5" ht="20" customHeight="1" x14ac:dyDescent="0.2">
      <c r="B175" s="157" t="s">
        <v>476</v>
      </c>
      <c r="C175" s="158">
        <v>143</v>
      </c>
      <c r="D175" s="159">
        <v>7.6634923016736425E-2</v>
      </c>
      <c r="E175" s="107"/>
    </row>
    <row r="176" spans="2:5" ht="20" customHeight="1" x14ac:dyDescent="0.2">
      <c r="B176" s="157" t="s">
        <v>259</v>
      </c>
      <c r="C176" s="158">
        <v>142</v>
      </c>
      <c r="D176" s="159">
        <v>7.6099014464171832E-2</v>
      </c>
      <c r="E176" s="107"/>
    </row>
    <row r="177" spans="2:5" ht="20" customHeight="1" x14ac:dyDescent="0.2">
      <c r="B177" s="157" t="s">
        <v>475</v>
      </c>
      <c r="C177" s="158">
        <v>140</v>
      </c>
      <c r="D177" s="159">
        <v>7.5027197359042661E-2</v>
      </c>
      <c r="E177" s="107"/>
    </row>
    <row r="178" spans="2:5" ht="20" customHeight="1" x14ac:dyDescent="0.2">
      <c r="B178" s="157" t="s">
        <v>260</v>
      </c>
      <c r="C178" s="158">
        <v>139</v>
      </c>
      <c r="D178" s="159">
        <v>7.4491288806478054E-2</v>
      </c>
      <c r="E178" s="107"/>
    </row>
    <row r="179" spans="2:5" ht="40" customHeight="1" x14ac:dyDescent="0.2">
      <c r="B179" s="157" t="s">
        <v>261</v>
      </c>
      <c r="C179" s="158">
        <v>139</v>
      </c>
      <c r="D179" s="159">
        <v>7.4491288806478054E-2</v>
      </c>
      <c r="E179" s="107"/>
    </row>
    <row r="180" spans="2:5" ht="40" customHeight="1" x14ac:dyDescent="0.2">
      <c r="B180" s="157" t="s">
        <v>262</v>
      </c>
      <c r="C180" s="158">
        <v>139</v>
      </c>
      <c r="D180" s="159">
        <v>7.4491288806478054E-2</v>
      </c>
      <c r="E180" s="107"/>
    </row>
    <row r="181" spans="2:5" ht="40" customHeight="1" x14ac:dyDescent="0.2">
      <c r="B181" s="157" t="s">
        <v>474</v>
      </c>
      <c r="C181" s="158">
        <v>138</v>
      </c>
      <c r="D181" s="159">
        <v>7.3955380253913475E-2</v>
      </c>
      <c r="E181" s="107"/>
    </row>
    <row r="182" spans="2:5" ht="20" customHeight="1" x14ac:dyDescent="0.2">
      <c r="B182" s="157" t="s">
        <v>263</v>
      </c>
      <c r="C182" s="158">
        <v>138</v>
      </c>
      <c r="D182" s="159">
        <v>7.3955380253913475E-2</v>
      </c>
      <c r="E182" s="107"/>
    </row>
    <row r="183" spans="2:5" ht="20" customHeight="1" x14ac:dyDescent="0.2">
      <c r="B183" s="157" t="s">
        <v>264</v>
      </c>
      <c r="C183" s="158">
        <v>138</v>
      </c>
      <c r="D183" s="159">
        <v>7.3955380253913475E-2</v>
      </c>
      <c r="E183" s="107"/>
    </row>
    <row r="184" spans="2:5" ht="20" customHeight="1" x14ac:dyDescent="0.2">
      <c r="B184" s="157" t="s">
        <v>473</v>
      </c>
      <c r="C184" s="158">
        <v>137</v>
      </c>
      <c r="D184" s="159">
        <v>7.3419471701348882E-2</v>
      </c>
      <c r="E184" s="107"/>
    </row>
    <row r="185" spans="2:5" ht="20" customHeight="1" x14ac:dyDescent="0.2">
      <c r="B185" s="157" t="s">
        <v>560</v>
      </c>
      <c r="C185" s="158">
        <v>135</v>
      </c>
      <c r="D185" s="159">
        <v>7.2347654596219696E-2</v>
      </c>
      <c r="E185" s="107"/>
    </row>
    <row r="186" spans="2:5" ht="20" customHeight="1" x14ac:dyDescent="0.2">
      <c r="B186" s="157" t="s">
        <v>265</v>
      </c>
      <c r="C186" s="158">
        <v>135</v>
      </c>
      <c r="D186" s="159">
        <v>7.2347654596219696E-2</v>
      </c>
      <c r="E186" s="107"/>
    </row>
    <row r="187" spans="2:5" ht="40" customHeight="1" x14ac:dyDescent="0.2">
      <c r="B187" s="157" t="s">
        <v>472</v>
      </c>
      <c r="C187" s="158">
        <v>133</v>
      </c>
      <c r="D187" s="159">
        <v>7.1275837491090524E-2</v>
      </c>
      <c r="E187" s="107"/>
    </row>
    <row r="188" spans="2:5" ht="20" customHeight="1" x14ac:dyDescent="0.2">
      <c r="B188" s="157" t="s">
        <v>266</v>
      </c>
      <c r="C188" s="158">
        <v>133</v>
      </c>
      <c r="D188" s="159">
        <v>7.1275837491090524E-2</v>
      </c>
      <c r="E188" s="107"/>
    </row>
    <row r="189" spans="2:5" ht="20" customHeight="1" x14ac:dyDescent="0.2">
      <c r="B189" s="157" t="s">
        <v>267</v>
      </c>
      <c r="C189" s="158">
        <v>133</v>
      </c>
      <c r="D189" s="159">
        <v>7.1275837491090524E-2</v>
      </c>
      <c r="E189" s="107"/>
    </row>
    <row r="190" spans="2:5" ht="20" customHeight="1" x14ac:dyDescent="0.2">
      <c r="B190" s="157" t="s">
        <v>268</v>
      </c>
      <c r="C190" s="158">
        <v>133</v>
      </c>
      <c r="D190" s="159">
        <v>7.1275837491090524E-2</v>
      </c>
      <c r="E190" s="107"/>
    </row>
    <row r="191" spans="2:5" ht="40" customHeight="1" x14ac:dyDescent="0.2">
      <c r="B191" s="157" t="s">
        <v>269</v>
      </c>
      <c r="C191" s="158">
        <v>132</v>
      </c>
      <c r="D191" s="159">
        <v>7.0739928938525931E-2</v>
      </c>
      <c r="E191" s="107"/>
    </row>
    <row r="192" spans="2:5" ht="20" customHeight="1" x14ac:dyDescent="0.2">
      <c r="B192" s="157" t="s">
        <v>471</v>
      </c>
      <c r="C192" s="158">
        <v>132</v>
      </c>
      <c r="D192" s="159">
        <v>7.0739928938525931E-2</v>
      </c>
      <c r="E192" s="107"/>
    </row>
    <row r="193" spans="2:5" ht="40" customHeight="1" x14ac:dyDescent="0.2">
      <c r="B193" s="157" t="s">
        <v>559</v>
      </c>
      <c r="C193" s="158">
        <v>132</v>
      </c>
      <c r="D193" s="159">
        <v>7.0739928938525931E-2</v>
      </c>
      <c r="E193" s="107"/>
    </row>
    <row r="194" spans="2:5" ht="20" customHeight="1" x14ac:dyDescent="0.2">
      <c r="B194" s="157" t="s">
        <v>270</v>
      </c>
      <c r="C194" s="158">
        <v>132</v>
      </c>
      <c r="D194" s="159">
        <v>7.0739928938525931E-2</v>
      </c>
      <c r="E194" s="107"/>
    </row>
    <row r="195" spans="2:5" ht="40" customHeight="1" x14ac:dyDescent="0.2">
      <c r="B195" s="157" t="s">
        <v>271</v>
      </c>
      <c r="C195" s="158">
        <v>131</v>
      </c>
      <c r="D195" s="159">
        <v>7.0204020385961338E-2</v>
      </c>
      <c r="E195" s="107"/>
    </row>
    <row r="196" spans="2:5" ht="40" customHeight="1" x14ac:dyDescent="0.2">
      <c r="B196" s="157" t="s">
        <v>272</v>
      </c>
      <c r="C196" s="158">
        <v>131</v>
      </c>
      <c r="D196" s="159">
        <v>7.0204020385961338E-2</v>
      </c>
      <c r="E196" s="107"/>
    </row>
    <row r="197" spans="2:5" ht="20" customHeight="1" x14ac:dyDescent="0.2">
      <c r="B197" s="157" t="s">
        <v>273</v>
      </c>
      <c r="C197" s="158">
        <v>131</v>
      </c>
      <c r="D197" s="159">
        <v>7.0204020385961338E-2</v>
      </c>
      <c r="E197" s="107"/>
    </row>
    <row r="198" spans="2:5" ht="40" customHeight="1" x14ac:dyDescent="0.2">
      <c r="B198" s="157" t="s">
        <v>274</v>
      </c>
      <c r="C198" s="158">
        <v>130</v>
      </c>
      <c r="D198" s="159">
        <v>6.9668111833396745E-2</v>
      </c>
      <c r="E198" s="107"/>
    </row>
    <row r="199" spans="2:5" ht="20" customHeight="1" x14ac:dyDescent="0.2">
      <c r="B199" s="157" t="s">
        <v>275</v>
      </c>
      <c r="C199" s="158">
        <v>130</v>
      </c>
      <c r="D199" s="159">
        <v>6.9668111833396745E-2</v>
      </c>
      <c r="E199" s="107"/>
    </row>
    <row r="200" spans="2:5" ht="40" customHeight="1" x14ac:dyDescent="0.2">
      <c r="B200" s="157" t="s">
        <v>276</v>
      </c>
      <c r="C200" s="158">
        <v>130</v>
      </c>
      <c r="D200" s="159">
        <v>6.9668111833396745E-2</v>
      </c>
      <c r="E200" s="107"/>
    </row>
    <row r="201" spans="2:5" ht="20" customHeight="1" x14ac:dyDescent="0.2">
      <c r="B201" s="157" t="s">
        <v>277</v>
      </c>
      <c r="C201" s="158">
        <v>127</v>
      </c>
      <c r="D201" s="159">
        <v>6.806038617570298E-2</v>
      </c>
      <c r="E201" s="107"/>
    </row>
    <row r="202" spans="2:5" ht="20" customHeight="1" x14ac:dyDescent="0.2">
      <c r="B202" s="157" t="s">
        <v>470</v>
      </c>
      <c r="C202" s="158">
        <v>126</v>
      </c>
      <c r="D202" s="159">
        <v>6.7524477623138388E-2</v>
      </c>
      <c r="E202" s="107"/>
    </row>
    <row r="203" spans="2:5" ht="40" customHeight="1" x14ac:dyDescent="0.2">
      <c r="B203" s="157" t="s">
        <v>278</v>
      </c>
      <c r="C203" s="158">
        <v>124</v>
      </c>
      <c r="D203" s="159">
        <v>6.6452660518009202E-2</v>
      </c>
      <c r="E203" s="107"/>
    </row>
    <row r="204" spans="2:5" ht="20" customHeight="1" x14ac:dyDescent="0.2">
      <c r="B204" s="157" t="s">
        <v>279</v>
      </c>
      <c r="C204" s="158">
        <v>123</v>
      </c>
      <c r="D204" s="159">
        <v>6.5916751965444623E-2</v>
      </c>
      <c r="E204" s="107"/>
    </row>
    <row r="205" spans="2:5" ht="20" customHeight="1" x14ac:dyDescent="0.2">
      <c r="B205" s="157" t="s">
        <v>469</v>
      </c>
      <c r="C205" s="158">
        <v>123</v>
      </c>
      <c r="D205" s="159">
        <v>6.5916751965444623E-2</v>
      </c>
      <c r="E205" s="107"/>
    </row>
    <row r="206" spans="2:5" ht="20" customHeight="1" x14ac:dyDescent="0.2">
      <c r="B206" s="157" t="s">
        <v>280</v>
      </c>
      <c r="C206" s="158">
        <v>122</v>
      </c>
      <c r="D206" s="159">
        <v>6.538084341288003E-2</v>
      </c>
      <c r="E206" s="107"/>
    </row>
    <row r="207" spans="2:5" ht="40" customHeight="1" x14ac:dyDescent="0.2">
      <c r="B207" s="157" t="s">
        <v>281</v>
      </c>
      <c r="C207" s="158">
        <v>122</v>
      </c>
      <c r="D207" s="159">
        <v>6.538084341288003E-2</v>
      </c>
      <c r="E207" s="107"/>
    </row>
    <row r="208" spans="2:5" ht="40" customHeight="1" x14ac:dyDescent="0.2">
      <c r="B208" s="157" t="s">
        <v>468</v>
      </c>
      <c r="C208" s="158">
        <v>121</v>
      </c>
      <c r="D208" s="159">
        <v>6.4844934860315437E-2</v>
      </c>
      <c r="E208" s="107"/>
    </row>
    <row r="209" spans="2:5" ht="20" customHeight="1" x14ac:dyDescent="0.2">
      <c r="B209" s="157" t="s">
        <v>544</v>
      </c>
      <c r="C209" s="158">
        <v>121</v>
      </c>
      <c r="D209" s="159">
        <v>6.4844934860315437E-2</v>
      </c>
      <c r="E209" s="107"/>
    </row>
    <row r="210" spans="2:5" ht="40" customHeight="1" x14ac:dyDescent="0.2">
      <c r="B210" s="157" t="s">
        <v>282</v>
      </c>
      <c r="C210" s="158">
        <v>120</v>
      </c>
      <c r="D210" s="159">
        <v>6.4309026307750844E-2</v>
      </c>
      <c r="E210" s="107"/>
    </row>
    <row r="211" spans="2:5" ht="40" customHeight="1" x14ac:dyDescent="0.2">
      <c r="B211" s="157" t="s">
        <v>467</v>
      </c>
      <c r="C211" s="158">
        <v>120</v>
      </c>
      <c r="D211" s="159">
        <v>6.4309026307750844E-2</v>
      </c>
      <c r="E211" s="107"/>
    </row>
    <row r="212" spans="2:5" ht="40" customHeight="1" x14ac:dyDescent="0.2">
      <c r="B212" s="157" t="s">
        <v>466</v>
      </c>
      <c r="C212" s="158">
        <v>119</v>
      </c>
      <c r="D212" s="159">
        <v>6.3773117755186251E-2</v>
      </c>
      <c r="E212" s="107"/>
    </row>
    <row r="213" spans="2:5" ht="40" customHeight="1" x14ac:dyDescent="0.2">
      <c r="B213" s="157" t="s">
        <v>546</v>
      </c>
      <c r="C213" s="158">
        <v>118</v>
      </c>
      <c r="D213" s="159">
        <v>6.3237209202621672E-2</v>
      </c>
      <c r="E213" s="107"/>
    </row>
    <row r="214" spans="2:5" ht="40" customHeight="1" x14ac:dyDescent="0.2">
      <c r="B214" s="157" t="s">
        <v>547</v>
      </c>
      <c r="C214" s="158">
        <v>118</v>
      </c>
      <c r="D214" s="159">
        <v>6.3237209202621672E-2</v>
      </c>
      <c r="E214" s="107"/>
    </row>
    <row r="215" spans="2:5" ht="20" customHeight="1" x14ac:dyDescent="0.2">
      <c r="B215" s="157" t="s">
        <v>465</v>
      </c>
      <c r="C215" s="158">
        <v>117</v>
      </c>
      <c r="D215" s="159">
        <v>6.2701300650057079E-2</v>
      </c>
      <c r="E215" s="107"/>
    </row>
    <row r="216" spans="2:5" ht="20" customHeight="1" x14ac:dyDescent="0.2">
      <c r="B216" s="157" t="s">
        <v>283</v>
      </c>
      <c r="C216" s="158">
        <v>117</v>
      </c>
      <c r="D216" s="159">
        <v>6.2701300650057079E-2</v>
      </c>
      <c r="E216" s="107"/>
    </row>
    <row r="217" spans="2:5" ht="20" customHeight="1" x14ac:dyDescent="0.2">
      <c r="B217" s="157" t="s">
        <v>284</v>
      </c>
      <c r="C217" s="158">
        <v>117</v>
      </c>
      <c r="D217" s="159">
        <v>6.2701300650057079E-2</v>
      </c>
      <c r="E217" s="107"/>
    </row>
    <row r="218" spans="2:5" ht="20" customHeight="1" x14ac:dyDescent="0.2">
      <c r="B218" s="157" t="s">
        <v>464</v>
      </c>
      <c r="C218" s="158">
        <v>117</v>
      </c>
      <c r="D218" s="159">
        <v>6.2701300650057079E-2</v>
      </c>
      <c r="E218" s="107"/>
    </row>
    <row r="219" spans="2:5" ht="20" customHeight="1" x14ac:dyDescent="0.2">
      <c r="B219" s="157" t="s">
        <v>463</v>
      </c>
      <c r="C219" s="158">
        <v>117</v>
      </c>
      <c r="D219" s="159">
        <v>6.2701300650057079E-2</v>
      </c>
      <c r="E219" s="107"/>
    </row>
    <row r="220" spans="2:5" ht="20" customHeight="1" x14ac:dyDescent="0.2">
      <c r="B220" s="157" t="s">
        <v>285</v>
      </c>
      <c r="C220" s="158">
        <v>117</v>
      </c>
      <c r="D220" s="159">
        <v>6.2701300650057079E-2</v>
      </c>
      <c r="E220" s="107"/>
    </row>
    <row r="221" spans="2:5" ht="20" customHeight="1" x14ac:dyDescent="0.2">
      <c r="B221" s="157" t="s">
        <v>462</v>
      </c>
      <c r="C221" s="158">
        <v>117</v>
      </c>
      <c r="D221" s="159">
        <v>6.2701300650057079E-2</v>
      </c>
      <c r="E221" s="107"/>
    </row>
    <row r="222" spans="2:5" ht="20" customHeight="1" x14ac:dyDescent="0.2">
      <c r="B222" s="157" t="s">
        <v>286</v>
      </c>
      <c r="C222" s="158">
        <v>116</v>
      </c>
      <c r="D222" s="159">
        <v>6.2165392097492479E-2</v>
      </c>
      <c r="E222" s="107"/>
    </row>
    <row r="223" spans="2:5" ht="20" customHeight="1" x14ac:dyDescent="0.2">
      <c r="B223" s="157" t="s">
        <v>287</v>
      </c>
      <c r="C223" s="158">
        <v>114</v>
      </c>
      <c r="D223" s="159">
        <v>6.10935749923633E-2</v>
      </c>
      <c r="E223" s="107"/>
    </row>
    <row r="224" spans="2:5" ht="20" customHeight="1" x14ac:dyDescent="0.2">
      <c r="B224" s="157" t="s">
        <v>461</v>
      </c>
      <c r="C224" s="158">
        <v>114</v>
      </c>
      <c r="D224" s="159">
        <v>6.10935749923633E-2</v>
      </c>
      <c r="E224" s="107"/>
    </row>
    <row r="225" spans="2:5" ht="20" customHeight="1" x14ac:dyDescent="0.2">
      <c r="B225" s="157" t="s">
        <v>288</v>
      </c>
      <c r="C225" s="158">
        <v>112</v>
      </c>
      <c r="D225" s="159">
        <v>6.0021757887234121E-2</v>
      </c>
      <c r="E225" s="107"/>
    </row>
    <row r="226" spans="2:5" ht="40" customHeight="1" x14ac:dyDescent="0.2">
      <c r="B226" s="157" t="s">
        <v>460</v>
      </c>
      <c r="C226" s="158">
        <v>112</v>
      </c>
      <c r="D226" s="159">
        <v>6.0021757887234121E-2</v>
      </c>
      <c r="E226" s="107"/>
    </row>
    <row r="227" spans="2:5" ht="20" customHeight="1" x14ac:dyDescent="0.2">
      <c r="B227" s="157" t="s">
        <v>459</v>
      </c>
      <c r="C227" s="158">
        <v>112</v>
      </c>
      <c r="D227" s="159">
        <v>6.0021757887234121E-2</v>
      </c>
      <c r="E227" s="107"/>
    </row>
    <row r="228" spans="2:5" ht="20" customHeight="1" x14ac:dyDescent="0.2">
      <c r="B228" s="157" t="s">
        <v>289</v>
      </c>
      <c r="C228" s="158">
        <v>111</v>
      </c>
      <c r="D228" s="159">
        <v>5.9485849334669529E-2</v>
      </c>
      <c r="E228" s="107"/>
    </row>
    <row r="229" spans="2:5" ht="20" customHeight="1" x14ac:dyDescent="0.2">
      <c r="B229" s="157" t="s">
        <v>290</v>
      </c>
      <c r="C229" s="158">
        <v>110</v>
      </c>
      <c r="D229" s="159">
        <v>5.8949940782104943E-2</v>
      </c>
      <c r="E229" s="107"/>
    </row>
    <row r="230" spans="2:5" ht="20" customHeight="1" x14ac:dyDescent="0.2">
      <c r="B230" s="157" t="s">
        <v>458</v>
      </c>
      <c r="C230" s="158">
        <v>109</v>
      </c>
      <c r="D230" s="159">
        <v>5.841403222954035E-2</v>
      </c>
      <c r="E230" s="107"/>
    </row>
    <row r="231" spans="2:5" ht="20" customHeight="1" x14ac:dyDescent="0.2">
      <c r="B231" s="157" t="s">
        <v>457</v>
      </c>
      <c r="C231" s="158">
        <v>109</v>
      </c>
      <c r="D231" s="159">
        <v>5.841403222954035E-2</v>
      </c>
      <c r="E231" s="107"/>
    </row>
    <row r="232" spans="2:5" ht="40" customHeight="1" x14ac:dyDescent="0.2">
      <c r="B232" s="157" t="s">
        <v>291</v>
      </c>
      <c r="C232" s="158">
        <v>109</v>
      </c>
      <c r="D232" s="159">
        <v>5.841403222954035E-2</v>
      </c>
      <c r="E232" s="107"/>
    </row>
    <row r="233" spans="2:5" ht="20" customHeight="1" x14ac:dyDescent="0.2">
      <c r="B233" s="157" t="s">
        <v>292</v>
      </c>
      <c r="C233" s="158">
        <v>108</v>
      </c>
      <c r="D233" s="159">
        <v>5.7878123676975757E-2</v>
      </c>
      <c r="E233" s="107"/>
    </row>
    <row r="234" spans="2:5" ht="20" customHeight="1" x14ac:dyDescent="0.2">
      <c r="B234" s="157" t="s">
        <v>456</v>
      </c>
      <c r="C234" s="158">
        <v>108</v>
      </c>
      <c r="D234" s="159">
        <v>5.7878123676975757E-2</v>
      </c>
      <c r="E234" s="107"/>
    </row>
    <row r="235" spans="2:5" ht="20" customHeight="1" x14ac:dyDescent="0.2">
      <c r="B235" s="157" t="s">
        <v>293</v>
      </c>
      <c r="C235" s="158">
        <v>108</v>
      </c>
      <c r="D235" s="159">
        <v>5.7878123676975757E-2</v>
      </c>
      <c r="E235" s="107"/>
    </row>
    <row r="236" spans="2:5" ht="40" customHeight="1" x14ac:dyDescent="0.2">
      <c r="B236" s="157" t="s">
        <v>294</v>
      </c>
      <c r="C236" s="158">
        <v>106</v>
      </c>
      <c r="D236" s="159">
        <v>5.6806306571846578E-2</v>
      </c>
      <c r="E236" s="107"/>
    </row>
    <row r="237" spans="2:5" ht="40" customHeight="1" x14ac:dyDescent="0.2">
      <c r="B237" s="157" t="s">
        <v>455</v>
      </c>
      <c r="C237" s="158">
        <v>105</v>
      </c>
      <c r="D237" s="159">
        <v>5.6270398019281992E-2</v>
      </c>
      <c r="E237" s="107"/>
    </row>
    <row r="238" spans="2:5" ht="20" customHeight="1" x14ac:dyDescent="0.2">
      <c r="B238" s="157" t="s">
        <v>295</v>
      </c>
      <c r="C238" s="158">
        <v>105</v>
      </c>
      <c r="D238" s="159">
        <v>5.6270398019281992E-2</v>
      </c>
      <c r="E238" s="107"/>
    </row>
    <row r="239" spans="2:5" ht="40" customHeight="1" x14ac:dyDescent="0.2">
      <c r="B239" s="157" t="s">
        <v>296</v>
      </c>
      <c r="C239" s="158">
        <v>105</v>
      </c>
      <c r="D239" s="159">
        <v>5.6270398019281992E-2</v>
      </c>
      <c r="E239" s="107"/>
    </row>
    <row r="240" spans="2:5" ht="20" customHeight="1" x14ac:dyDescent="0.2">
      <c r="B240" s="157" t="s">
        <v>297</v>
      </c>
      <c r="C240" s="158">
        <v>104</v>
      </c>
      <c r="D240" s="159">
        <v>5.5734489466717399E-2</v>
      </c>
      <c r="E240" s="107"/>
    </row>
    <row r="241" spans="2:5" ht="20" customHeight="1" x14ac:dyDescent="0.2">
      <c r="B241" s="157" t="s">
        <v>548</v>
      </c>
      <c r="C241" s="158">
        <v>104</v>
      </c>
      <c r="D241" s="159">
        <v>5.5734489466717399E-2</v>
      </c>
      <c r="E241" s="107"/>
    </row>
    <row r="242" spans="2:5" ht="20" customHeight="1" x14ac:dyDescent="0.2">
      <c r="B242" s="157" t="s">
        <v>549</v>
      </c>
      <c r="C242" s="158">
        <v>103</v>
      </c>
      <c r="D242" s="159">
        <v>5.5198580914152806E-2</v>
      </c>
      <c r="E242" s="107"/>
    </row>
    <row r="243" spans="2:5" ht="40" customHeight="1" x14ac:dyDescent="0.2">
      <c r="B243" s="157" t="s">
        <v>298</v>
      </c>
      <c r="C243" s="158">
        <v>103</v>
      </c>
      <c r="D243" s="159">
        <v>5.5198580914152806E-2</v>
      </c>
      <c r="E243" s="107"/>
    </row>
    <row r="244" spans="2:5" ht="20" customHeight="1" x14ac:dyDescent="0.2">
      <c r="B244" s="157" t="s">
        <v>299</v>
      </c>
      <c r="C244" s="158">
        <v>102</v>
      </c>
      <c r="D244" s="159">
        <v>5.466267236158822E-2</v>
      </c>
      <c r="E244" s="107"/>
    </row>
    <row r="245" spans="2:5" ht="20" customHeight="1" x14ac:dyDescent="0.2">
      <c r="B245" s="157" t="s">
        <v>300</v>
      </c>
      <c r="C245" s="158">
        <v>102</v>
      </c>
      <c r="D245" s="159">
        <v>5.466267236158822E-2</v>
      </c>
      <c r="E245" s="107"/>
    </row>
    <row r="246" spans="2:5" ht="20" customHeight="1" x14ac:dyDescent="0.2">
      <c r="B246" s="157" t="s">
        <v>453</v>
      </c>
      <c r="C246" s="158">
        <v>102</v>
      </c>
      <c r="D246" s="159">
        <v>5.466267236158822E-2</v>
      </c>
      <c r="E246" s="107"/>
    </row>
    <row r="247" spans="2:5" ht="20" customHeight="1" x14ac:dyDescent="0.2">
      <c r="B247" s="157" t="s">
        <v>301</v>
      </c>
      <c r="C247" s="158">
        <v>102</v>
      </c>
      <c r="D247" s="159">
        <v>5.466267236158822E-2</v>
      </c>
      <c r="E247" s="107"/>
    </row>
    <row r="248" spans="2:5" ht="20" customHeight="1" x14ac:dyDescent="0.2">
      <c r="B248" s="157" t="s">
        <v>550</v>
      </c>
      <c r="C248" s="158">
        <v>101</v>
      </c>
      <c r="D248" s="159">
        <v>5.4126763809023627E-2</v>
      </c>
      <c r="E248" s="107"/>
    </row>
    <row r="249" spans="2:5" ht="40" customHeight="1" x14ac:dyDescent="0.2">
      <c r="B249" s="157" t="s">
        <v>302</v>
      </c>
      <c r="C249" s="158">
        <v>101</v>
      </c>
      <c r="D249" s="159">
        <v>5.4126763809023627E-2</v>
      </c>
      <c r="E249" s="107"/>
    </row>
    <row r="250" spans="2:5" ht="40" customHeight="1" x14ac:dyDescent="0.2">
      <c r="B250" s="157" t="s">
        <v>303</v>
      </c>
      <c r="C250" s="158">
        <v>101</v>
      </c>
      <c r="D250" s="159">
        <v>5.4126763809023627E-2</v>
      </c>
      <c r="E250" s="107"/>
    </row>
    <row r="251" spans="2:5" ht="40" customHeight="1" x14ac:dyDescent="0.2">
      <c r="B251" s="157" t="s">
        <v>304</v>
      </c>
      <c r="C251" s="158">
        <v>101</v>
      </c>
      <c r="D251" s="159">
        <v>5.4126763809023627E-2</v>
      </c>
      <c r="E251" s="107"/>
    </row>
    <row r="252" spans="2:5" ht="20" customHeight="1" x14ac:dyDescent="0.2">
      <c r="B252" s="157" t="s">
        <v>305</v>
      </c>
      <c r="C252" s="158">
        <v>100</v>
      </c>
      <c r="D252" s="159">
        <v>5.3590855256459041E-2</v>
      </c>
      <c r="E252" s="107"/>
    </row>
    <row r="253" spans="2:5" ht="20" customHeight="1" x14ac:dyDescent="0.2">
      <c r="B253" s="157" t="s">
        <v>454</v>
      </c>
      <c r="C253" s="158">
        <v>100</v>
      </c>
      <c r="D253" s="159">
        <v>5.3590855256459041E-2</v>
      </c>
      <c r="E253" s="107"/>
    </row>
    <row r="254" spans="2:5" ht="20" customHeight="1" x14ac:dyDescent="0.2">
      <c r="B254" s="157" t="s">
        <v>339</v>
      </c>
      <c r="C254" s="158">
        <v>12468</v>
      </c>
      <c r="D254" s="159">
        <v>6.6817078333753122</v>
      </c>
      <c r="E254" s="107"/>
    </row>
    <row r="255" spans="2:5" ht="20" customHeight="1" x14ac:dyDescent="0.2">
      <c r="B255" s="128" t="s">
        <v>3</v>
      </c>
      <c r="C255" s="160">
        <v>186599</v>
      </c>
      <c r="D255" s="161">
        <v>100</v>
      </c>
      <c r="E255" s="107"/>
    </row>
    <row r="256" spans="2:5" ht="30" customHeight="1" x14ac:dyDescent="0.2">
      <c r="B256" s="73" t="s">
        <v>29</v>
      </c>
    </row>
    <row r="257" spans="2:2" ht="30" customHeight="1" x14ac:dyDescent="0.2">
      <c r="B257" s="14" t="s">
        <v>37</v>
      </c>
    </row>
    <row r="258" spans="2:2" ht="30" customHeight="1" x14ac:dyDescent="0.2"/>
  </sheetData>
  <sheetProtection algorithmName="SHA-512" hashValue="DZVnWkGtqJUHoMvM60B5yk+Veot3jSoXlqawbV0Gqkvli3TGX4D+NqDk+J04PTIPV2Wp01+lnjPE72JCbeeqjQ==" saltValue="TD+Lfij6gZA3YBe1fUhGRQ==" spinCount="100000" sheet="1" objects="1" scenarios="1"/>
  <mergeCells count="3">
    <mergeCell ref="B1:I1"/>
    <mergeCell ref="B3:B4"/>
    <mergeCell ref="C3:D3"/>
  </mergeCells>
  <pageMargins left="0.7" right="0.7" top="0.75" bottom="0.75" header="0.3" footer="0.3"/>
  <pageSetup paperSize="9" scale="56" fitToHeight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06"/>
  <sheetViews>
    <sheetView showGridLines="0" zoomScaleNormal="100" workbookViewId="0"/>
  </sheetViews>
  <sheetFormatPr baseColWidth="10" defaultColWidth="0" defaultRowHeight="15" zeroHeight="1" x14ac:dyDescent="0.2"/>
  <cols>
    <col min="1" max="1" width="4.6640625" customWidth="1"/>
    <col min="2" max="2" width="40.83203125" style="9" customWidth="1"/>
    <col min="3" max="3" width="20.83203125" style="9" customWidth="1"/>
    <col min="4" max="4" width="20.83203125" style="11" customWidth="1"/>
    <col min="5" max="5" width="6.5" bestFit="1" customWidth="1"/>
    <col min="6" max="6" width="33.33203125" customWidth="1"/>
    <col min="7" max="7" width="26.1640625" bestFit="1" customWidth="1"/>
    <col min="8" max="8" width="6.5" customWidth="1"/>
    <col min="9" max="9" width="9.83203125" customWidth="1"/>
    <col min="10" max="10" width="5.5" customWidth="1"/>
    <col min="11" max="16384" width="11.5" hidden="1"/>
  </cols>
  <sheetData>
    <row r="1" spans="1:9" ht="100" customHeight="1" x14ac:dyDescent="0.2">
      <c r="A1" s="156"/>
      <c r="B1" s="88" t="s">
        <v>447</v>
      </c>
      <c r="C1" s="88"/>
      <c r="D1" s="88"/>
      <c r="E1" s="88"/>
      <c r="F1" s="88"/>
      <c r="G1" s="88"/>
      <c r="H1" s="88"/>
      <c r="I1" s="88"/>
    </row>
    <row r="2" spans="1:9" ht="19.75" customHeight="1" x14ac:dyDescent="0.2">
      <c r="B2"/>
      <c r="C2" s="19"/>
    </row>
    <row r="3" spans="1:9" ht="25" customHeight="1" x14ac:dyDescent="0.2">
      <c r="B3" s="211" t="s">
        <v>95</v>
      </c>
      <c r="C3" s="204" t="s">
        <v>448</v>
      </c>
      <c r="D3" s="213" t="s">
        <v>6</v>
      </c>
    </row>
    <row r="4" spans="1:9" ht="25" customHeight="1" x14ac:dyDescent="0.2">
      <c r="B4" s="212"/>
      <c r="C4" s="204"/>
      <c r="D4" s="214"/>
    </row>
    <row r="5" spans="1:9" ht="20" customHeight="1" x14ac:dyDescent="0.2">
      <c r="B5" s="151" t="s">
        <v>107</v>
      </c>
      <c r="C5" s="153">
        <v>254</v>
      </c>
      <c r="D5" s="77">
        <f>(C5/$C$12)*100</f>
        <v>41.639344262295083</v>
      </c>
      <c r="E5" s="18"/>
    </row>
    <row r="6" spans="1:9" ht="20" customHeight="1" x14ac:dyDescent="0.2">
      <c r="B6" s="151" t="s">
        <v>108</v>
      </c>
      <c r="C6" s="153">
        <v>107</v>
      </c>
      <c r="D6" s="77">
        <f t="shared" ref="D6:D11" si="0">(C6/$C$12)*100</f>
        <v>17.540983606557379</v>
      </c>
      <c r="E6" s="18"/>
    </row>
    <row r="7" spans="1:9" ht="20" customHeight="1" x14ac:dyDescent="0.2">
      <c r="B7" s="151" t="s">
        <v>109</v>
      </c>
      <c r="C7" s="153">
        <v>149</v>
      </c>
      <c r="D7" s="77">
        <f t="shared" si="0"/>
        <v>24.42622950819672</v>
      </c>
      <c r="E7" s="18"/>
    </row>
    <row r="8" spans="1:9" ht="20" customHeight="1" x14ac:dyDescent="0.2">
      <c r="B8" s="151" t="s">
        <v>110</v>
      </c>
      <c r="C8" s="153">
        <v>34</v>
      </c>
      <c r="D8" s="77">
        <f t="shared" si="0"/>
        <v>5.5737704918032787</v>
      </c>
      <c r="E8" s="18"/>
    </row>
    <row r="9" spans="1:9" ht="20" customHeight="1" x14ac:dyDescent="0.2">
      <c r="B9" s="151" t="s">
        <v>111</v>
      </c>
      <c r="C9" s="153">
        <v>14</v>
      </c>
      <c r="D9" s="77">
        <f t="shared" si="0"/>
        <v>2.2950819672131146</v>
      </c>
      <c r="E9" s="18"/>
    </row>
    <row r="10" spans="1:9" ht="20" customHeight="1" x14ac:dyDescent="0.2">
      <c r="B10" s="151" t="s">
        <v>112</v>
      </c>
      <c r="C10" s="153">
        <v>8</v>
      </c>
      <c r="D10" s="77">
        <f t="shared" si="0"/>
        <v>1.3114754098360655</v>
      </c>
      <c r="E10" s="18"/>
    </row>
    <row r="11" spans="1:9" ht="20" customHeight="1" x14ac:dyDescent="0.2">
      <c r="B11" s="151" t="s">
        <v>113</v>
      </c>
      <c r="C11" s="153">
        <v>44</v>
      </c>
      <c r="D11" s="77">
        <f t="shared" si="0"/>
        <v>7.2131147540983616</v>
      </c>
      <c r="E11" s="18"/>
    </row>
    <row r="12" spans="1:9" ht="20" customHeight="1" x14ac:dyDescent="0.2">
      <c r="B12" s="65" t="s">
        <v>3</v>
      </c>
      <c r="C12" s="154">
        <f>SUM(C5:C11)</f>
        <v>610</v>
      </c>
      <c r="D12" s="78">
        <f>SUM(D5:D11)</f>
        <v>99.999999999999972</v>
      </c>
      <c r="E12" s="18"/>
    </row>
    <row r="13" spans="1:9" ht="25" customHeight="1" x14ac:dyDescent="0.2">
      <c r="B13" s="206" t="s">
        <v>37</v>
      </c>
      <c r="C13" s="206"/>
      <c r="D13" s="206"/>
      <c r="E13" s="206"/>
    </row>
    <row r="15" spans="1:9" x14ac:dyDescent="0.2"/>
    <row r="16" spans="1:9" x14ac:dyDescent="0.2"/>
    <row r="189" spans="1:17" s="9" customFormat="1" hidden="1" x14ac:dyDescent="0.2">
      <c r="A189"/>
      <c r="D189" s="11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s="9" customFormat="1" hidden="1" x14ac:dyDescent="0.2">
      <c r="A190"/>
      <c r="D190" s="11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s="9" customFormat="1" hidden="1" x14ac:dyDescent="0.2">
      <c r="A191"/>
      <c r="D191" s="1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s="9" customFormat="1" hidden="1" x14ac:dyDescent="0.2">
      <c r="A192"/>
      <c r="D192" s="11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s="9" customFormat="1" hidden="1" x14ac:dyDescent="0.2">
      <c r="A193"/>
      <c r="D193" s="11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s="9" customFormat="1" hidden="1" x14ac:dyDescent="0.2">
      <c r="A194"/>
      <c r="D194" s="11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s="9" customFormat="1" hidden="1" x14ac:dyDescent="0.2">
      <c r="A195"/>
      <c r="D195" s="11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s="9" customFormat="1" hidden="1" x14ac:dyDescent="0.2">
      <c r="A196"/>
      <c r="D196" s="11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s="9" customFormat="1" hidden="1" x14ac:dyDescent="0.2">
      <c r="A197"/>
      <c r="D197" s="11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s="9" customFormat="1" hidden="1" x14ac:dyDescent="0.2">
      <c r="A198"/>
      <c r="D198" s="11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s="9" customFormat="1" hidden="1" x14ac:dyDescent="0.2">
      <c r="A199"/>
      <c r="D199" s="11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s="9" customFormat="1" hidden="1" x14ac:dyDescent="0.2">
      <c r="A200"/>
      <c r="D200" s="11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s="9" customFormat="1" hidden="1" x14ac:dyDescent="0.2">
      <c r="A201"/>
      <c r="D201" s="1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s="9" customFormat="1" hidden="1" x14ac:dyDescent="0.2">
      <c r="A202"/>
      <c r="D202" s="11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s="9" customFormat="1" hidden="1" x14ac:dyDescent="0.2">
      <c r="A203"/>
      <c r="B203" s="20"/>
      <c r="D203" s="11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s="9" customFormat="1" hidden="1" x14ac:dyDescent="0.2">
      <c r="A204"/>
      <c r="D204" s="11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x14ac:dyDescent="0.2"/>
    <row r="206" spans="1:17" x14ac:dyDescent="0.2"/>
  </sheetData>
  <sheetProtection algorithmName="SHA-512" hashValue="d3errLIEVRr9XD2Vnj7yIZ7xsSYFEmrECPJLGnDwPEtJnUgxZJBDNz2MKTaHxYc3S11Ob0APKiUkbGwRP7nu6g==" saltValue="51fLU722Zn6J78tq1iiEGw==" spinCount="100000" sheet="1" objects="1" scenarios="1"/>
  <mergeCells count="4">
    <mergeCell ref="B13:E13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/>
  <dimension ref="A1:U51"/>
  <sheetViews>
    <sheetView showGridLines="0" zoomScaleNormal="100" workbookViewId="0"/>
  </sheetViews>
  <sheetFormatPr baseColWidth="10" defaultColWidth="0" defaultRowHeight="15" zeroHeight="1" x14ac:dyDescent="0.2"/>
  <cols>
    <col min="1" max="1" width="4.6640625" customWidth="1"/>
    <col min="2" max="2" width="55.83203125" bestFit="1" customWidth="1"/>
    <col min="3" max="7" width="10.83203125" customWidth="1"/>
    <col min="8" max="8" width="10.83203125" style="9" customWidth="1"/>
    <col min="9" max="9" width="4.6640625" customWidth="1"/>
    <col min="10" max="10" width="55.83203125" bestFit="1" customWidth="1"/>
    <col min="11" max="11" width="5.5" bestFit="1" customWidth="1"/>
    <col min="12" max="12" width="6.5" bestFit="1" customWidth="1"/>
    <col min="13" max="13" width="5.5" bestFit="1" customWidth="1"/>
    <col min="14" max="16" width="6.5" bestFit="1" customWidth="1"/>
    <col min="17" max="17" width="4.33203125" customWidth="1"/>
    <col min="18" max="21" width="0" hidden="1" customWidth="1"/>
    <col min="22" max="16384" width="11.5" hidden="1"/>
  </cols>
  <sheetData>
    <row r="1" spans="1:17" ht="100" customHeight="1" x14ac:dyDescent="0.2">
      <c r="A1" s="155"/>
      <c r="B1" s="202" t="s">
        <v>96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ht="19.75" customHeight="1" x14ac:dyDescent="0.2"/>
    <row r="3" spans="1:17" ht="40" customHeight="1" x14ac:dyDescent="0.2">
      <c r="B3" s="204" t="s">
        <v>11</v>
      </c>
      <c r="C3" s="204" t="s">
        <v>496</v>
      </c>
      <c r="D3" s="204"/>
      <c r="E3" s="204"/>
      <c r="F3" s="204"/>
      <c r="G3" s="204"/>
      <c r="H3" s="204"/>
      <c r="I3" s="51"/>
      <c r="J3" s="51"/>
    </row>
    <row r="4" spans="1:17" ht="20" customHeight="1" x14ac:dyDescent="0.2">
      <c r="B4" s="204"/>
      <c r="C4" s="204" t="s">
        <v>8</v>
      </c>
      <c r="D4" s="204"/>
      <c r="E4" s="204" t="s">
        <v>7</v>
      </c>
      <c r="F4" s="204"/>
      <c r="G4" s="204" t="s">
        <v>3</v>
      </c>
      <c r="H4" s="204" t="s">
        <v>6</v>
      </c>
      <c r="I4" s="51"/>
      <c r="J4" s="51"/>
    </row>
    <row r="5" spans="1:17" ht="20" customHeight="1" x14ac:dyDescent="0.2">
      <c r="B5" s="204"/>
      <c r="C5" s="95" t="s">
        <v>5</v>
      </c>
      <c r="D5" s="95" t="s">
        <v>6</v>
      </c>
      <c r="E5" s="95" t="s">
        <v>5</v>
      </c>
      <c r="F5" s="95" t="s">
        <v>6</v>
      </c>
      <c r="G5" s="204"/>
      <c r="H5" s="204"/>
      <c r="I5" s="51"/>
      <c r="J5" s="51"/>
    </row>
    <row r="6" spans="1:17" s="15" customFormat="1" ht="20" customHeight="1" x14ac:dyDescent="0.2">
      <c r="B6" s="157" t="s">
        <v>524</v>
      </c>
      <c r="C6" s="158">
        <v>14724</v>
      </c>
      <c r="D6" s="165">
        <v>19.83805122539443</v>
      </c>
      <c r="E6" s="158">
        <v>24759</v>
      </c>
      <c r="F6" s="165">
        <v>22.151343807035751</v>
      </c>
      <c r="G6" s="148">
        <v>39483</v>
      </c>
      <c r="H6" s="77">
        <v>21.159277380907721</v>
      </c>
      <c r="I6" s="54"/>
    </row>
    <row r="7" spans="1:17" s="15" customFormat="1" ht="20" customHeight="1" x14ac:dyDescent="0.2">
      <c r="B7" s="157" t="s">
        <v>306</v>
      </c>
      <c r="C7" s="158">
        <v>7329</v>
      </c>
      <c r="D7" s="165">
        <v>9.8745638026973506</v>
      </c>
      <c r="E7" s="158">
        <v>13551</v>
      </c>
      <c r="F7" s="165">
        <v>12.123787710696776</v>
      </c>
      <c r="G7" s="148">
        <v>20880</v>
      </c>
      <c r="H7" s="77">
        <v>11.189770577548646</v>
      </c>
      <c r="I7" s="54"/>
    </row>
    <row r="8" spans="1:17" ht="20" customHeight="1" x14ac:dyDescent="0.2">
      <c r="B8" s="157" t="s">
        <v>307</v>
      </c>
      <c r="C8" s="158">
        <v>6451</v>
      </c>
      <c r="D8" s="165">
        <v>8.6916101911857844</v>
      </c>
      <c r="E8" s="158">
        <v>12265</v>
      </c>
      <c r="F8" s="165">
        <v>10.973231220699281</v>
      </c>
      <c r="G8" s="148">
        <v>18716</v>
      </c>
      <c r="H8" s="77">
        <v>10.030064469798873</v>
      </c>
      <c r="I8" s="51"/>
    </row>
    <row r="9" spans="1:17" ht="20" customHeight="1" x14ac:dyDescent="0.2">
      <c r="B9" s="157" t="s">
        <v>308</v>
      </c>
      <c r="C9" s="158">
        <v>6281</v>
      </c>
      <c r="D9" s="165">
        <v>8.4625645033076893</v>
      </c>
      <c r="E9" s="158">
        <v>11649</v>
      </c>
      <c r="F9" s="165">
        <v>10.422109293919766</v>
      </c>
      <c r="G9" s="148">
        <v>17930</v>
      </c>
      <c r="H9" s="77">
        <v>9.6088403474831061</v>
      </c>
      <c r="I9" s="51"/>
    </row>
    <row r="10" spans="1:17" ht="20" customHeight="1" x14ac:dyDescent="0.2">
      <c r="B10" s="157" t="s">
        <v>309</v>
      </c>
      <c r="C10" s="158">
        <v>2452</v>
      </c>
      <c r="D10" s="165">
        <v>3.3036472157475649</v>
      </c>
      <c r="E10" s="158">
        <v>3777</v>
      </c>
      <c r="F10" s="165">
        <v>3.379200515334789</v>
      </c>
      <c r="G10" s="148">
        <v>6229</v>
      </c>
      <c r="H10" s="77">
        <v>3.3381743739248333</v>
      </c>
      <c r="I10" s="51"/>
    </row>
    <row r="11" spans="1:17" ht="20" customHeight="1" x14ac:dyDescent="0.2">
      <c r="B11" s="157" t="s">
        <v>310</v>
      </c>
      <c r="C11" s="158">
        <v>1486</v>
      </c>
      <c r="D11" s="165">
        <v>2.0021287775696903</v>
      </c>
      <c r="E11" s="158">
        <v>1804</v>
      </c>
      <c r="F11" s="165">
        <v>1.6139999284257238</v>
      </c>
      <c r="G11" s="148">
        <v>3290</v>
      </c>
      <c r="H11" s="77">
        <v>1.7631391379375023</v>
      </c>
      <c r="I11" s="51"/>
    </row>
    <row r="12" spans="1:17" ht="20" customHeight="1" x14ac:dyDescent="0.2">
      <c r="B12" s="157" t="s">
        <v>525</v>
      </c>
      <c r="C12" s="158">
        <v>2355</v>
      </c>
      <c r="D12" s="165">
        <v>3.1729564408994757</v>
      </c>
      <c r="E12" s="158">
        <v>1676</v>
      </c>
      <c r="F12" s="165">
        <v>1.4994810864975128</v>
      </c>
      <c r="G12" s="148">
        <v>4031</v>
      </c>
      <c r="H12" s="77">
        <v>2.1602473753878639</v>
      </c>
      <c r="I12" s="51"/>
    </row>
    <row r="13" spans="1:17" ht="20" customHeight="1" x14ac:dyDescent="0.2">
      <c r="B13" s="157" t="s">
        <v>311</v>
      </c>
      <c r="C13" s="158">
        <v>804</v>
      </c>
      <c r="D13" s="165">
        <v>1.0832513709058083</v>
      </c>
      <c r="E13" s="158">
        <v>1195</v>
      </c>
      <c r="F13" s="165">
        <v>1.0691407508141575</v>
      </c>
      <c r="G13" s="148">
        <v>1999</v>
      </c>
      <c r="H13" s="77">
        <v>1.0712811965766162</v>
      </c>
      <c r="I13" s="51"/>
    </row>
    <row r="14" spans="1:17" ht="20" customHeight="1" x14ac:dyDescent="0.2">
      <c r="B14" s="157" t="s">
        <v>312</v>
      </c>
      <c r="C14" s="158">
        <v>1209</v>
      </c>
      <c r="D14" s="165">
        <v>1.6289190390859729</v>
      </c>
      <c r="E14" s="158">
        <v>1117</v>
      </c>
      <c r="F14" s="165">
        <v>0.99935583151415375</v>
      </c>
      <c r="G14" s="148">
        <v>2326</v>
      </c>
      <c r="H14" s="77">
        <v>1.2465232932652373</v>
      </c>
      <c r="I14" s="51"/>
    </row>
    <row r="15" spans="1:17" ht="20" customHeight="1" x14ac:dyDescent="0.2">
      <c r="B15" s="157" t="s">
        <v>313</v>
      </c>
      <c r="C15" s="158">
        <v>1588</v>
      </c>
      <c r="D15" s="165">
        <v>2.1395561902965468</v>
      </c>
      <c r="E15" s="158">
        <v>869</v>
      </c>
      <c r="F15" s="165">
        <v>0.77747557527824496</v>
      </c>
      <c r="G15" s="148">
        <v>2457</v>
      </c>
      <c r="H15" s="77">
        <v>1.3167273136511985</v>
      </c>
      <c r="I15" s="51"/>
    </row>
    <row r="16" spans="1:17" ht="20" customHeight="1" x14ac:dyDescent="0.2">
      <c r="B16" s="157" t="s">
        <v>314</v>
      </c>
      <c r="C16" s="158">
        <v>1074</v>
      </c>
      <c r="D16" s="165">
        <v>1.4470298163592514</v>
      </c>
      <c r="E16" s="158">
        <v>837</v>
      </c>
      <c r="F16" s="165">
        <v>0.74884586479619231</v>
      </c>
      <c r="G16" s="148">
        <v>1911</v>
      </c>
      <c r="H16" s="77">
        <v>1.0241212439509322</v>
      </c>
      <c r="I16" s="51"/>
    </row>
    <row r="17" spans="2:9" ht="20" customHeight="1" x14ac:dyDescent="0.2">
      <c r="B17" s="157" t="s">
        <v>315</v>
      </c>
      <c r="C17" s="158">
        <v>483</v>
      </c>
      <c r="D17" s="165">
        <v>0.65075921908893708</v>
      </c>
      <c r="E17" s="158">
        <v>774</v>
      </c>
      <c r="F17" s="165">
        <v>0.69248112228465086</v>
      </c>
      <c r="G17" s="148">
        <v>1257</v>
      </c>
      <c r="H17" s="77">
        <v>0.67363705057369017</v>
      </c>
      <c r="I17" s="51"/>
    </row>
    <row r="18" spans="2:9" ht="20" customHeight="1" x14ac:dyDescent="0.2">
      <c r="B18" s="157" t="s">
        <v>316</v>
      </c>
      <c r="C18" s="158">
        <v>201</v>
      </c>
      <c r="D18" s="165">
        <v>0.27081284272645206</v>
      </c>
      <c r="E18" s="158">
        <v>762</v>
      </c>
      <c r="F18" s="165">
        <v>0.68174498085388113</v>
      </c>
      <c r="G18" s="148">
        <v>963</v>
      </c>
      <c r="H18" s="77">
        <v>0.51607993611970049</v>
      </c>
      <c r="I18" s="51"/>
    </row>
    <row r="19" spans="2:9" ht="20" customHeight="1" x14ac:dyDescent="0.2">
      <c r="B19" s="157" t="s">
        <v>317</v>
      </c>
      <c r="C19" s="158">
        <v>387</v>
      </c>
      <c r="D19" s="165">
        <v>0.52141577181660181</v>
      </c>
      <c r="E19" s="158">
        <v>629</v>
      </c>
      <c r="F19" s="165">
        <v>0.56275274666284936</v>
      </c>
      <c r="G19" s="148">
        <v>1016</v>
      </c>
      <c r="H19" s="77">
        <v>0.54448308940562384</v>
      </c>
      <c r="I19" s="51"/>
    </row>
    <row r="20" spans="2:9" ht="20" customHeight="1" x14ac:dyDescent="0.2">
      <c r="B20" s="157" t="s">
        <v>526</v>
      </c>
      <c r="C20" s="158">
        <v>123</v>
      </c>
      <c r="D20" s="165">
        <v>0.16572129181767961</v>
      </c>
      <c r="E20" s="158">
        <v>561</v>
      </c>
      <c r="F20" s="165">
        <v>0.50191461188848729</v>
      </c>
      <c r="G20" s="148">
        <v>684</v>
      </c>
      <c r="H20" s="77">
        <v>0.36656144995417983</v>
      </c>
      <c r="I20" s="51"/>
    </row>
    <row r="21" spans="2:9" ht="20" customHeight="1" x14ac:dyDescent="0.2">
      <c r="B21" s="157" t="s">
        <v>318</v>
      </c>
      <c r="C21" s="158">
        <v>182</v>
      </c>
      <c r="D21" s="165">
        <v>0.24521361878713571</v>
      </c>
      <c r="E21" s="158">
        <v>408</v>
      </c>
      <c r="F21" s="165">
        <v>0.36502880864617254</v>
      </c>
      <c r="G21" s="148">
        <v>590</v>
      </c>
      <c r="H21" s="77">
        <v>0.31618604601310835</v>
      </c>
      <c r="I21" s="51"/>
    </row>
    <row r="22" spans="2:9" ht="20" customHeight="1" x14ac:dyDescent="0.2">
      <c r="B22" s="157" t="s">
        <v>319</v>
      </c>
      <c r="C22" s="158">
        <v>1038</v>
      </c>
      <c r="D22" s="165">
        <v>1.3985260236321257</v>
      </c>
      <c r="E22" s="158">
        <v>351</v>
      </c>
      <c r="F22" s="165">
        <v>0.31403213685001613</v>
      </c>
      <c r="G22" s="148">
        <v>1389</v>
      </c>
      <c r="H22" s="77">
        <v>0.74437697951221604</v>
      </c>
      <c r="I22" s="51"/>
    </row>
    <row r="23" spans="2:9" ht="20" customHeight="1" x14ac:dyDescent="0.2">
      <c r="B23" s="157" t="s">
        <v>320</v>
      </c>
      <c r="C23" s="158">
        <v>230</v>
      </c>
      <c r="D23" s="165">
        <v>0.30988534242330334</v>
      </c>
      <c r="E23" s="158">
        <v>346</v>
      </c>
      <c r="F23" s="165">
        <v>0.30955874458719534</v>
      </c>
      <c r="G23" s="148">
        <v>576</v>
      </c>
      <c r="H23" s="77">
        <v>0.30868332627720402</v>
      </c>
      <c r="I23" s="51"/>
    </row>
    <row r="24" spans="2:9" ht="20" customHeight="1" x14ac:dyDescent="0.2">
      <c r="B24" s="157" t="s">
        <v>321</v>
      </c>
      <c r="C24" s="158">
        <v>335</v>
      </c>
      <c r="D24" s="165">
        <v>0.45135473787742009</v>
      </c>
      <c r="E24" s="158">
        <v>259</v>
      </c>
      <c r="F24" s="165">
        <v>0.23172171921411444</v>
      </c>
      <c r="G24" s="148">
        <v>594</v>
      </c>
      <c r="H24" s="77">
        <v>0.31832968022336672</v>
      </c>
      <c r="I24" s="51"/>
    </row>
    <row r="25" spans="2:9" ht="20" customHeight="1" x14ac:dyDescent="0.2">
      <c r="B25" s="157" t="s">
        <v>322</v>
      </c>
      <c r="C25" s="158">
        <v>223</v>
      </c>
      <c r="D25" s="165">
        <v>0.30045404939302894</v>
      </c>
      <c r="E25" s="158">
        <v>253</v>
      </c>
      <c r="F25" s="165">
        <v>0.22635364849872955</v>
      </c>
      <c r="G25" s="148">
        <v>476</v>
      </c>
      <c r="H25" s="77">
        <v>0.255092471020745</v>
      </c>
      <c r="I25" s="51"/>
    </row>
    <row r="26" spans="2:9" ht="20" customHeight="1" x14ac:dyDescent="0.2">
      <c r="B26" s="157" t="s">
        <v>323</v>
      </c>
      <c r="C26" s="158">
        <v>140</v>
      </c>
      <c r="D26" s="165">
        <v>0.188625860605489</v>
      </c>
      <c r="E26" s="158">
        <v>243</v>
      </c>
      <c r="F26" s="165">
        <v>0.21740686397308806</v>
      </c>
      <c r="G26" s="148">
        <v>383</v>
      </c>
      <c r="H26" s="77">
        <v>0.2052529756322381</v>
      </c>
      <c r="I26" s="51"/>
    </row>
    <row r="27" spans="2:9" ht="20" customHeight="1" x14ac:dyDescent="0.2">
      <c r="B27" s="157" t="s">
        <v>324</v>
      </c>
      <c r="C27" s="158">
        <v>147</v>
      </c>
      <c r="D27" s="165">
        <v>0.19805715363576346</v>
      </c>
      <c r="E27" s="158">
        <v>243</v>
      </c>
      <c r="F27" s="165">
        <v>0.21740686397308806</v>
      </c>
      <c r="G27" s="148">
        <v>390</v>
      </c>
      <c r="H27" s="77">
        <v>0.20900433550019026</v>
      </c>
      <c r="I27" s="51"/>
    </row>
    <row r="28" spans="2:9" ht="20" customHeight="1" x14ac:dyDescent="0.2">
      <c r="B28" s="157" t="s">
        <v>325</v>
      </c>
      <c r="C28" s="158">
        <v>421</v>
      </c>
      <c r="D28" s="165">
        <v>0.56722490939222048</v>
      </c>
      <c r="E28" s="158">
        <v>238</v>
      </c>
      <c r="F28" s="165">
        <v>0.21293347171026733</v>
      </c>
      <c r="G28" s="148">
        <v>659</v>
      </c>
      <c r="H28" s="77">
        <v>0.35316373614006508</v>
      </c>
      <c r="I28" s="51"/>
    </row>
    <row r="29" spans="2:9" ht="20" customHeight="1" x14ac:dyDescent="0.2">
      <c r="B29" s="157" t="s">
        <v>326</v>
      </c>
      <c r="C29" s="158">
        <v>128</v>
      </c>
      <c r="D29" s="165">
        <v>0.1724579296964471</v>
      </c>
      <c r="E29" s="158">
        <v>221</v>
      </c>
      <c r="F29" s="165">
        <v>0.19772393801667679</v>
      </c>
      <c r="G29" s="148">
        <v>349</v>
      </c>
      <c r="H29" s="77">
        <v>0.18703208484504202</v>
      </c>
      <c r="I29" s="51"/>
    </row>
    <row r="30" spans="2:9" ht="20" customHeight="1" x14ac:dyDescent="0.2">
      <c r="B30" s="157" t="s">
        <v>327</v>
      </c>
      <c r="C30" s="158">
        <v>212</v>
      </c>
      <c r="D30" s="165">
        <v>0.2856334460597405</v>
      </c>
      <c r="E30" s="158">
        <v>201</v>
      </c>
      <c r="F30" s="165">
        <v>0.17983036896539384</v>
      </c>
      <c r="G30" s="148">
        <v>413</v>
      </c>
      <c r="H30" s="77">
        <v>0.2213302322091758</v>
      </c>
      <c r="I30" s="51"/>
    </row>
    <row r="31" spans="2:9" ht="20" customHeight="1" x14ac:dyDescent="0.2">
      <c r="B31" s="157" t="s">
        <v>328</v>
      </c>
      <c r="C31" s="158">
        <v>77</v>
      </c>
      <c r="D31" s="165">
        <v>0.10374422333301896</v>
      </c>
      <c r="E31" s="158">
        <v>173</v>
      </c>
      <c r="F31" s="165">
        <v>0.15477937229359767</v>
      </c>
      <c r="G31" s="148">
        <v>250</v>
      </c>
      <c r="H31" s="77">
        <v>0.13397713814114759</v>
      </c>
      <c r="I31" s="51"/>
    </row>
    <row r="32" spans="2:9" ht="20" customHeight="1" x14ac:dyDescent="0.2">
      <c r="B32" s="157" t="s">
        <v>329</v>
      </c>
      <c r="C32" s="158">
        <v>216</v>
      </c>
      <c r="D32" s="165">
        <v>0.29102275636275449</v>
      </c>
      <c r="E32" s="158">
        <v>165</v>
      </c>
      <c r="F32" s="165">
        <v>0.14762194467308451</v>
      </c>
      <c r="G32" s="148">
        <v>381</v>
      </c>
      <c r="H32" s="77">
        <v>0.20418115852710894</v>
      </c>
      <c r="I32" s="51"/>
    </row>
    <row r="33" spans="2:17" ht="20" customHeight="1" x14ac:dyDescent="0.2">
      <c r="B33" s="157" t="s">
        <v>330</v>
      </c>
      <c r="C33" s="158">
        <v>246</v>
      </c>
      <c r="D33" s="165">
        <v>0.33144258363535922</v>
      </c>
      <c r="E33" s="158">
        <v>155</v>
      </c>
      <c r="F33" s="165">
        <v>0.13867516014744299</v>
      </c>
      <c r="G33" s="148">
        <v>401</v>
      </c>
      <c r="H33" s="77">
        <v>0.21489932957840077</v>
      </c>
      <c r="I33" s="51"/>
    </row>
    <row r="34" spans="2:17" ht="20" customHeight="1" x14ac:dyDescent="0.2">
      <c r="B34" s="157" t="s">
        <v>331</v>
      </c>
      <c r="C34" s="158">
        <v>82</v>
      </c>
      <c r="D34" s="165">
        <v>0.11048086121178644</v>
      </c>
      <c r="E34" s="158">
        <v>149</v>
      </c>
      <c r="F34" s="165">
        <v>0.1333070894320581</v>
      </c>
      <c r="G34" s="148">
        <v>231</v>
      </c>
      <c r="H34" s="77">
        <v>0.12379487564242039</v>
      </c>
      <c r="I34" s="51"/>
    </row>
    <row r="35" spans="2:17" ht="20" customHeight="1" x14ac:dyDescent="0.2">
      <c r="B35" s="157" t="s">
        <v>332</v>
      </c>
      <c r="C35" s="158">
        <v>91</v>
      </c>
      <c r="D35" s="165">
        <v>0.12260680939356786</v>
      </c>
      <c r="E35" s="158">
        <v>145</v>
      </c>
      <c r="F35" s="165">
        <v>0.12972837562180153</v>
      </c>
      <c r="G35" s="148">
        <v>236</v>
      </c>
      <c r="H35" s="77">
        <v>0.12647441840524334</v>
      </c>
      <c r="I35" s="51"/>
    </row>
    <row r="36" spans="2:17" ht="20" customHeight="1" x14ac:dyDescent="0.2">
      <c r="B36" s="157" t="s">
        <v>333</v>
      </c>
      <c r="C36" s="158">
        <v>191</v>
      </c>
      <c r="D36" s="165">
        <v>0.25733956696891713</v>
      </c>
      <c r="E36" s="158">
        <v>101</v>
      </c>
      <c r="F36" s="165">
        <v>9.0362523708978987E-2</v>
      </c>
      <c r="G36" s="148">
        <v>292</v>
      </c>
      <c r="H36" s="77">
        <v>0.15648529734886041</v>
      </c>
      <c r="I36" s="51"/>
    </row>
    <row r="37" spans="2:17" s="164" customFormat="1" ht="20" customHeight="1" x14ac:dyDescent="0.2">
      <c r="B37" s="157" t="s">
        <v>495</v>
      </c>
      <c r="C37" s="158">
        <v>88</v>
      </c>
      <c r="D37" s="165">
        <v>0.11856482666630738</v>
      </c>
      <c r="E37" s="158">
        <v>99</v>
      </c>
      <c r="F37" s="165">
        <v>8.8573166803850689E-2</v>
      </c>
      <c r="G37" s="148">
        <v>187</v>
      </c>
      <c r="H37" s="77">
        <v>0.1002148993295784</v>
      </c>
      <c r="I37" s="163"/>
    </row>
    <row r="38" spans="2:17" ht="30" customHeight="1" x14ac:dyDescent="0.2">
      <c r="B38" s="157" t="s">
        <v>334</v>
      </c>
      <c r="C38" s="158">
        <v>63</v>
      </c>
      <c r="D38" s="165">
        <v>8.4881637272470056E-2</v>
      </c>
      <c r="E38" s="158">
        <v>98</v>
      </c>
      <c r="F38" s="165">
        <v>8.767848835128654E-2</v>
      </c>
      <c r="G38" s="148">
        <v>161</v>
      </c>
      <c r="H38" s="77">
        <v>8.6281276962899056E-2</v>
      </c>
      <c r="I38" s="51"/>
    </row>
    <row r="39" spans="2:17" ht="20" customHeight="1" x14ac:dyDescent="0.2">
      <c r="B39" s="157" t="s">
        <v>494</v>
      </c>
      <c r="C39" s="158">
        <v>107</v>
      </c>
      <c r="D39" s="165">
        <v>0.14416405060562373</v>
      </c>
      <c r="E39" s="158">
        <v>96</v>
      </c>
      <c r="F39" s="165">
        <v>8.5889131446158257E-2</v>
      </c>
      <c r="G39" s="148">
        <v>203</v>
      </c>
      <c r="H39" s="77">
        <v>0.10878943617061185</v>
      </c>
      <c r="I39" s="51"/>
    </row>
    <row r="40" spans="2:17" ht="20" customHeight="1" x14ac:dyDescent="0.2">
      <c r="B40" s="157" t="s">
        <v>335</v>
      </c>
      <c r="C40" s="158">
        <v>51</v>
      </c>
      <c r="D40" s="165">
        <v>6.8713706363428148E-2</v>
      </c>
      <c r="E40" s="158">
        <v>87</v>
      </c>
      <c r="F40" s="165">
        <v>7.7837025373080918E-2</v>
      </c>
      <c r="G40" s="148">
        <v>138</v>
      </c>
      <c r="H40" s="77">
        <v>7.3955380253913475E-2</v>
      </c>
      <c r="I40" s="51"/>
    </row>
    <row r="41" spans="2:17" ht="20" customHeight="1" x14ac:dyDescent="0.2">
      <c r="B41" s="157" t="s">
        <v>527</v>
      </c>
      <c r="C41" s="158">
        <v>73</v>
      </c>
      <c r="D41" s="165">
        <v>9.8354913030004987E-2</v>
      </c>
      <c r="E41" s="158">
        <v>78</v>
      </c>
      <c r="F41" s="165">
        <v>6.9784919300003578E-2</v>
      </c>
      <c r="G41" s="148">
        <v>151</v>
      </c>
      <c r="H41" s="77">
        <v>8.0922191437253155E-2</v>
      </c>
      <c r="I41" s="51"/>
    </row>
    <row r="42" spans="2:17" ht="20" customHeight="1" x14ac:dyDescent="0.2">
      <c r="B42" s="157" t="s">
        <v>528</v>
      </c>
      <c r="C42" s="158">
        <v>45</v>
      </c>
      <c r="D42" s="165">
        <v>6.0629740908907187E-2</v>
      </c>
      <c r="E42" s="158">
        <v>71</v>
      </c>
      <c r="F42" s="165">
        <v>6.3522170132054537E-2</v>
      </c>
      <c r="G42" s="148">
        <v>116</v>
      </c>
      <c r="H42" s="77">
        <v>6.2165392097492479E-2</v>
      </c>
      <c r="I42" s="51"/>
    </row>
    <row r="43" spans="2:17" ht="20" customHeight="1" x14ac:dyDescent="0.2">
      <c r="B43" s="157" t="s">
        <v>336</v>
      </c>
      <c r="C43" s="158">
        <v>49</v>
      </c>
      <c r="D43" s="165">
        <v>6.6019051211921156E-2</v>
      </c>
      <c r="E43" s="158">
        <v>64</v>
      </c>
      <c r="F43" s="165">
        <v>5.7259420964105502E-2</v>
      </c>
      <c r="G43" s="148">
        <v>113</v>
      </c>
      <c r="H43" s="77">
        <v>6.0557666439798721E-2</v>
      </c>
      <c r="I43" s="51"/>
    </row>
    <row r="44" spans="2:17" ht="20" customHeight="1" x14ac:dyDescent="0.2">
      <c r="B44" s="157" t="s">
        <v>338</v>
      </c>
      <c r="C44" s="158">
        <v>25</v>
      </c>
      <c r="D44" s="165">
        <v>3.3683189393837326E-2</v>
      </c>
      <c r="E44" s="158">
        <v>64</v>
      </c>
      <c r="F44" s="165">
        <v>5.7259420964105502E-2</v>
      </c>
      <c r="G44" s="148">
        <v>695</v>
      </c>
      <c r="H44" s="77">
        <v>0.37245644403239031</v>
      </c>
      <c r="I44" s="51"/>
      <c r="J44" s="51"/>
      <c r="K44" s="51"/>
      <c r="L44" s="51"/>
      <c r="M44" s="51"/>
      <c r="N44" s="51"/>
      <c r="O44" s="51"/>
      <c r="P44" s="51"/>
    </row>
    <row r="45" spans="2:17" ht="20" customHeight="1" x14ac:dyDescent="0.2">
      <c r="B45" s="157" t="s">
        <v>337</v>
      </c>
      <c r="C45" s="158">
        <v>22814</v>
      </c>
      <c r="D45" s="165">
        <v>30.737931313240185</v>
      </c>
      <c r="E45" s="158">
        <v>31239</v>
      </c>
      <c r="F45" s="165">
        <v>27.948860179651437</v>
      </c>
      <c r="G45" s="148">
        <v>54053</v>
      </c>
      <c r="H45" s="77">
        <v>28.967464991773806</v>
      </c>
      <c r="I45" s="51"/>
      <c r="J45" s="51"/>
      <c r="K45" s="51"/>
      <c r="L45" s="51"/>
      <c r="M45" s="51"/>
      <c r="N45" s="51"/>
      <c r="O45" s="51"/>
      <c r="P45" s="51"/>
    </row>
    <row r="46" spans="2:17" ht="20" customHeight="1" x14ac:dyDescent="0.2">
      <c r="B46" s="162" t="s">
        <v>3</v>
      </c>
      <c r="C46" s="149">
        <v>74221</v>
      </c>
      <c r="D46" s="143">
        <v>100</v>
      </c>
      <c r="E46" s="149">
        <v>111772</v>
      </c>
      <c r="F46" s="143">
        <v>100</v>
      </c>
      <c r="G46" s="149">
        <v>186599</v>
      </c>
      <c r="H46" s="143">
        <v>100</v>
      </c>
      <c r="I46" s="51"/>
      <c r="J46" s="51"/>
      <c r="K46" s="51"/>
      <c r="L46" s="51"/>
      <c r="M46" s="51"/>
      <c r="N46" s="51"/>
      <c r="O46" s="51"/>
      <c r="P46" s="51"/>
    </row>
    <row r="47" spans="2:17" s="18" customFormat="1" ht="25" customHeight="1" x14ac:dyDescent="0.2">
      <c r="B47" s="73" t="s">
        <v>29</v>
      </c>
      <c r="C47" s="73"/>
      <c r="D47" s="73"/>
      <c r="E47" s="73"/>
      <c r="F47" s="73"/>
      <c r="G47" s="73"/>
      <c r="H47" s="73"/>
      <c r="I47" s="73"/>
      <c r="Q47" s="73"/>
    </row>
    <row r="51" spans="2:5" x14ac:dyDescent="0.2">
      <c r="B51" s="206" t="s">
        <v>37</v>
      </c>
      <c r="C51" s="206"/>
      <c r="D51" s="206"/>
      <c r="E51" s="206"/>
    </row>
  </sheetData>
  <sheetProtection algorithmName="SHA-512" hashValue="h2YCOUXrTuLRlzzkFC7OQ0wjAA146PzpVRc2VWOleOYfyRi+1FeWxgWM9LM1j3HLE6pkHc/0WBlVSVFT2/YZKw==" saltValue="3H+xgDycpt/z9PA01U3fEQ==" spinCount="100000" sheet="1" objects="1" scenarios="1"/>
  <mergeCells count="8">
    <mergeCell ref="B51:E51"/>
    <mergeCell ref="B1:Q1"/>
    <mergeCell ref="B3:B5"/>
    <mergeCell ref="E4:F4"/>
    <mergeCell ref="C4:D4"/>
    <mergeCell ref="C3:H3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/>
  <dimension ref="A1:I33"/>
  <sheetViews>
    <sheetView showGridLines="0" zoomScaleNormal="100" workbookViewId="0"/>
  </sheetViews>
  <sheetFormatPr baseColWidth="10" defaultColWidth="0" defaultRowHeight="15" zeroHeight="1" x14ac:dyDescent="0.2"/>
  <cols>
    <col min="1" max="1" width="4.6640625" style="2" customWidth="1"/>
    <col min="2" max="2" width="39.83203125" style="2" customWidth="1"/>
    <col min="3" max="4" width="20.83203125" style="2" customWidth="1"/>
    <col min="5" max="5" width="2.83203125" style="2" customWidth="1"/>
    <col min="6" max="6" width="15.83203125" style="2" bestFit="1" customWidth="1"/>
    <col min="7" max="7" width="15.83203125" style="2" customWidth="1"/>
    <col min="8" max="8" width="20.6640625" style="2" customWidth="1"/>
    <col min="9" max="9" width="6" style="2" customWidth="1"/>
    <col min="10" max="16384" width="11.5" style="2" hidden="1"/>
  </cols>
  <sheetData>
    <row r="1" spans="1:9" ht="100" customHeight="1" x14ac:dyDescent="0.2">
      <c r="A1" s="93"/>
      <c r="B1" s="92" t="s">
        <v>97</v>
      </c>
      <c r="C1" s="92"/>
      <c r="D1" s="92"/>
      <c r="E1" s="92"/>
      <c r="F1" s="92"/>
      <c r="G1" s="92"/>
      <c r="H1" s="92"/>
      <c r="I1" s="92"/>
    </row>
    <row r="2" spans="1:9" ht="19.5" customHeight="1" x14ac:dyDescent="0.2">
      <c r="B2"/>
    </row>
    <row r="3" spans="1:9" ht="40" customHeight="1" x14ac:dyDescent="0.2">
      <c r="B3" s="204" t="s">
        <v>15</v>
      </c>
      <c r="C3" s="204" t="s">
        <v>496</v>
      </c>
      <c r="D3" s="204"/>
      <c r="E3" s="8"/>
    </row>
    <row r="4" spans="1:9" ht="20" customHeight="1" x14ac:dyDescent="0.2">
      <c r="B4" s="204"/>
      <c r="C4" s="95" t="s">
        <v>5</v>
      </c>
      <c r="D4" s="95" t="s">
        <v>6</v>
      </c>
      <c r="E4" s="8"/>
    </row>
    <row r="5" spans="1:9" s="17" customFormat="1" ht="20" customHeight="1" x14ac:dyDescent="0.2">
      <c r="B5" s="60" t="s">
        <v>12</v>
      </c>
      <c r="C5" s="166">
        <v>33240</v>
      </c>
      <c r="D5" s="77">
        <f>(C5/C$9)*100</f>
        <v>72.716135806790334</v>
      </c>
      <c r="E5" s="14"/>
      <c r="F5" s="2"/>
      <c r="G5" s="2"/>
      <c r="H5" s="2"/>
    </row>
    <row r="6" spans="1:9" s="17" customFormat="1" ht="20" customHeight="1" x14ac:dyDescent="0.2">
      <c r="B6" s="60" t="s">
        <v>13</v>
      </c>
      <c r="C6" s="166">
        <v>11138</v>
      </c>
      <c r="D6" s="77">
        <f>(C6/C$9)*100</f>
        <v>24.365593279663983</v>
      </c>
      <c r="E6" s="14"/>
      <c r="F6" s="2"/>
      <c r="G6" s="2"/>
      <c r="H6" s="2"/>
    </row>
    <row r="7" spans="1:9" s="17" customFormat="1" ht="20" customHeight="1" x14ac:dyDescent="0.2">
      <c r="B7" s="60" t="s">
        <v>75</v>
      </c>
      <c r="C7" s="166">
        <v>759</v>
      </c>
      <c r="D7" s="77">
        <f>(C7/C$9)*100</f>
        <v>1.6603955197759888</v>
      </c>
      <c r="E7" s="14"/>
      <c r="F7" s="2"/>
      <c r="G7" s="2"/>
      <c r="H7" s="2"/>
    </row>
    <row r="8" spans="1:9" s="17" customFormat="1" ht="20" customHeight="1" x14ac:dyDescent="0.2">
      <c r="B8" s="60" t="s">
        <v>14</v>
      </c>
      <c r="C8" s="166">
        <v>575</v>
      </c>
      <c r="D8" s="77">
        <f>(C8/C$9)*100</f>
        <v>1.2578753937696885</v>
      </c>
      <c r="E8" s="14"/>
      <c r="F8" s="2"/>
      <c r="G8" s="2"/>
      <c r="H8" s="2"/>
    </row>
    <row r="9" spans="1:9" s="17" customFormat="1" ht="20" customHeight="1" x14ac:dyDescent="0.2">
      <c r="B9" s="61" t="s">
        <v>40</v>
      </c>
      <c r="C9" s="167">
        <f>SUM(C5:C8)</f>
        <v>45712</v>
      </c>
      <c r="D9" s="140">
        <f>(C9/C$9)*100</f>
        <v>100</v>
      </c>
      <c r="E9" s="14"/>
      <c r="F9" s="2"/>
      <c r="G9" s="2"/>
      <c r="H9" s="2"/>
    </row>
    <row r="10" spans="1:9" s="17" customFormat="1" ht="20" customHeight="1" x14ac:dyDescent="0.2">
      <c r="B10" s="60" t="s">
        <v>17</v>
      </c>
      <c r="C10" s="166">
        <v>140887</v>
      </c>
      <c r="D10" s="168" t="s">
        <v>42</v>
      </c>
      <c r="E10" s="14"/>
      <c r="F10" s="2"/>
      <c r="G10" s="2"/>
      <c r="H10" s="2"/>
    </row>
    <row r="11" spans="1:9" s="17" customFormat="1" ht="20" customHeight="1" x14ac:dyDescent="0.2">
      <c r="B11" s="50" t="s">
        <v>3</v>
      </c>
      <c r="C11" s="76">
        <f>SUM(C9:C10)</f>
        <v>186599</v>
      </c>
      <c r="D11" s="62"/>
      <c r="E11" s="14"/>
      <c r="F11" s="2"/>
      <c r="G11" s="2"/>
      <c r="H11" s="2"/>
    </row>
    <row r="12" spans="1:9" s="13" customFormat="1" ht="25" customHeight="1" x14ac:dyDescent="0.2">
      <c r="B12" s="14" t="s">
        <v>37</v>
      </c>
      <c r="C12" s="14"/>
      <c r="D12" s="14"/>
      <c r="E12" s="14"/>
      <c r="F12" s="2"/>
      <c r="G12" s="2"/>
      <c r="H12" s="2"/>
    </row>
    <row r="15" spans="1:9" x14ac:dyDescent="0.2"/>
    <row r="16" spans="1:9" x14ac:dyDescent="0.2"/>
    <row r="31" ht="39" hidden="1" customHeight="1" x14ac:dyDescent="0.2"/>
    <row r="32" x14ac:dyDescent="0.2"/>
    <row r="33" x14ac:dyDescent="0.2"/>
  </sheetData>
  <sheetProtection algorithmName="SHA-512" hashValue="bboPGJn0lpMS2VGy8taJB9Lq1FPp9yxvkjCi2W9aFZCszWenQV7hAn/mxyHdQetY0Vj0fD6zs+sm8lbrCCci7g==" saltValue="khOsdMH6WHP+xMrUDXxKVQ==" spinCount="100000" sheet="1" objects="1" scenarios="1"/>
  <sortState xmlns:xlrd2="http://schemas.microsoft.com/office/spreadsheetml/2017/richdata2" ref="B5:D10">
    <sortCondition descending="1" ref="C5:C10"/>
  </sortState>
  <mergeCells count="2">
    <mergeCell ref="C3:D3"/>
    <mergeCell ref="B3:B4"/>
  </mergeCells>
  <pageMargins left="0.7" right="0.7" top="0.75" bottom="0.75" header="0.3" footer="0.3"/>
  <pageSetup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0"/>
  <dimension ref="A1:K17"/>
  <sheetViews>
    <sheetView showGridLines="0" zoomScaleNormal="100" workbookViewId="0"/>
  </sheetViews>
  <sheetFormatPr baseColWidth="10" defaultColWidth="0" defaultRowHeight="15" zeroHeight="1" x14ac:dyDescent="0.2"/>
  <cols>
    <col min="1" max="1" width="4.6640625" customWidth="1"/>
    <col min="2" max="2" width="23.33203125" customWidth="1"/>
    <col min="3" max="5" width="20.83203125" customWidth="1"/>
    <col min="6" max="6" width="2.83203125" customWidth="1"/>
    <col min="7" max="7" width="23.33203125" customWidth="1"/>
    <col min="8" max="9" width="14" customWidth="1"/>
    <col min="10" max="10" width="30.6640625" customWidth="1"/>
    <col min="11" max="11" width="3.5" customWidth="1"/>
    <col min="12" max="16384" width="11.5" hidden="1"/>
  </cols>
  <sheetData>
    <row r="1" spans="1:11" ht="100" customHeight="1" x14ac:dyDescent="0.2">
      <c r="A1" s="93"/>
      <c r="B1" s="202" t="s">
        <v>98</v>
      </c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9.5" customHeight="1" x14ac:dyDescent="0.2">
      <c r="C2" s="2"/>
      <c r="D2" s="2"/>
      <c r="E2" s="2"/>
      <c r="F2" s="2"/>
      <c r="G2" s="2"/>
    </row>
    <row r="3" spans="1:11" s="51" customFormat="1" ht="40" customHeight="1" x14ac:dyDescent="0.2">
      <c r="B3" s="204" t="s">
        <v>16</v>
      </c>
      <c r="C3" s="204" t="s">
        <v>496</v>
      </c>
      <c r="D3" s="204"/>
      <c r="E3" s="216" t="s">
        <v>61</v>
      </c>
      <c r="F3" s="52"/>
    </row>
    <row r="4" spans="1:11" s="51" customFormat="1" ht="20" customHeight="1" x14ac:dyDescent="0.2">
      <c r="B4" s="204"/>
      <c r="C4" s="95" t="s">
        <v>5</v>
      </c>
      <c r="D4" s="97" t="s">
        <v>60</v>
      </c>
      <c r="E4" s="216"/>
      <c r="F4" s="52"/>
    </row>
    <row r="5" spans="1:11" s="54" customFormat="1" ht="20" customHeight="1" x14ac:dyDescent="0.2">
      <c r="B5" s="63" t="s">
        <v>22</v>
      </c>
      <c r="C5" s="153">
        <v>1608</v>
      </c>
      <c r="D5" s="77">
        <f t="shared" ref="D5:D10" si="0">(C5/$C$11)*100</f>
        <v>3.5176758837941899</v>
      </c>
      <c r="E5" s="169">
        <v>32.140715570657605</v>
      </c>
      <c r="F5" s="53"/>
    </row>
    <row r="6" spans="1:11" s="54" customFormat="1" ht="20" customHeight="1" x14ac:dyDescent="0.2">
      <c r="B6" s="63" t="s">
        <v>21</v>
      </c>
      <c r="C6" s="153">
        <v>8496</v>
      </c>
      <c r="D6" s="77">
        <f t="shared" si="0"/>
        <v>18.585929296464823</v>
      </c>
      <c r="E6" s="169">
        <v>9.8288508557457224</v>
      </c>
      <c r="F6" s="53"/>
    </row>
    <row r="7" spans="1:11" s="54" customFormat="1" ht="20" customHeight="1" x14ac:dyDescent="0.2">
      <c r="B7" s="63" t="s">
        <v>19</v>
      </c>
      <c r="C7" s="153">
        <v>14900</v>
      </c>
      <c r="D7" s="77">
        <f t="shared" si="0"/>
        <v>32.595379768988444</v>
      </c>
      <c r="E7" s="169">
        <v>8.5513720485003191</v>
      </c>
      <c r="F7" s="53"/>
    </row>
    <row r="8" spans="1:11" s="54" customFormat="1" ht="20" customHeight="1" x14ac:dyDescent="0.2">
      <c r="B8" s="63" t="s">
        <v>18</v>
      </c>
      <c r="C8" s="153">
        <v>15060</v>
      </c>
      <c r="D8" s="77">
        <f t="shared" si="0"/>
        <v>32.945397269863491</v>
      </c>
      <c r="E8" s="169">
        <v>7.3017891199709375</v>
      </c>
      <c r="F8" s="53"/>
    </row>
    <row r="9" spans="1:11" s="54" customFormat="1" ht="20" customHeight="1" x14ac:dyDescent="0.2">
      <c r="B9" s="63" t="s">
        <v>20</v>
      </c>
      <c r="C9" s="153">
        <v>5245</v>
      </c>
      <c r="D9" s="77">
        <f t="shared" si="0"/>
        <v>11.474011200560028</v>
      </c>
      <c r="E9" s="169">
        <v>28.324819446890963</v>
      </c>
      <c r="F9" s="53"/>
    </row>
    <row r="10" spans="1:11" s="54" customFormat="1" ht="20" customHeight="1" x14ac:dyDescent="0.2">
      <c r="B10" s="63" t="s">
        <v>23</v>
      </c>
      <c r="C10" s="153">
        <v>403</v>
      </c>
      <c r="D10" s="77">
        <f t="shared" si="0"/>
        <v>0.88160658032901651</v>
      </c>
      <c r="E10" s="169">
        <v>186.97674418604652</v>
      </c>
      <c r="F10" s="53"/>
    </row>
    <row r="11" spans="1:11" s="54" customFormat="1" ht="20" customHeight="1" x14ac:dyDescent="0.2">
      <c r="B11" s="64" t="s">
        <v>40</v>
      </c>
      <c r="C11" s="170">
        <f>SUM(C5:C10)</f>
        <v>45712</v>
      </c>
      <c r="D11" s="140">
        <f>(C11/$C$11)*100</f>
        <v>100</v>
      </c>
      <c r="E11" s="168" t="s">
        <v>42</v>
      </c>
      <c r="F11" s="14"/>
    </row>
    <row r="12" spans="1:11" s="54" customFormat="1" ht="20" customHeight="1" x14ac:dyDescent="0.2">
      <c r="B12" s="63" t="s">
        <v>17</v>
      </c>
      <c r="C12" s="171">
        <v>140887</v>
      </c>
      <c r="D12" s="215"/>
      <c r="E12" s="215"/>
    </row>
    <row r="13" spans="1:11" s="54" customFormat="1" ht="20" customHeight="1" x14ac:dyDescent="0.2">
      <c r="B13" s="50" t="s">
        <v>3</v>
      </c>
      <c r="C13" s="76">
        <f>SUM(C11:C12)</f>
        <v>186599</v>
      </c>
      <c r="D13" s="215"/>
      <c r="E13" s="215"/>
    </row>
    <row r="14" spans="1:11" s="15" customFormat="1" ht="25" customHeight="1" x14ac:dyDescent="0.2">
      <c r="B14" s="14" t="s">
        <v>37</v>
      </c>
      <c r="C14" s="13"/>
      <c r="D14" s="13"/>
      <c r="E14" s="13"/>
      <c r="F14" s="13"/>
      <c r="G14" s="13"/>
    </row>
    <row r="15" spans="1:11" ht="30" hidden="1" customHeight="1" x14ac:dyDescent="0.2">
      <c r="B15" s="2"/>
    </row>
    <row r="16" spans="1:11" x14ac:dyDescent="0.2"/>
    <row r="17" x14ac:dyDescent="0.2"/>
  </sheetData>
  <sheetProtection algorithmName="SHA-512" hashValue="26yhAct3LWQ0+jQSvOp5Z2GkQKhC/GY+WFgQD8nprFV8ijKky+N8qQ4G+wagrCydAhknJQdr3BsDEYcBGE18Rw==" saltValue="TtZhKWsj/wXA+kRvhrWMvw==" spinCount="100000" sheet="1" objects="1" scenarios="1"/>
  <sortState xmlns:xlrd2="http://schemas.microsoft.com/office/spreadsheetml/2017/richdata2" ref="B6:E11">
    <sortCondition descending="1" ref="C6:C11"/>
  </sortState>
  <mergeCells count="5">
    <mergeCell ref="B1:K1"/>
    <mergeCell ref="D12:E13"/>
    <mergeCell ref="B3:B4"/>
    <mergeCell ref="E3:E4"/>
    <mergeCell ref="C3:D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/>
  <dimension ref="A1:I29"/>
  <sheetViews>
    <sheetView showGridLines="0" zoomScaleNormal="100" workbookViewId="0"/>
  </sheetViews>
  <sheetFormatPr baseColWidth="10" defaultColWidth="0" defaultRowHeight="15" zeroHeight="1" x14ac:dyDescent="0.2"/>
  <cols>
    <col min="1" max="1" width="4.6640625" customWidth="1"/>
    <col min="2" max="2" width="30.83203125" customWidth="1"/>
    <col min="3" max="4" width="20.83203125" customWidth="1"/>
    <col min="5" max="5" width="4.6640625" customWidth="1"/>
    <col min="6" max="6" width="14.6640625" bestFit="1" customWidth="1"/>
    <col min="7" max="7" width="25.6640625" customWidth="1"/>
    <col min="8" max="8" width="20.1640625" customWidth="1"/>
    <col min="9" max="9" width="4.5" customWidth="1"/>
    <col min="10" max="16384" width="11.5" hidden="1"/>
  </cols>
  <sheetData>
    <row r="1" spans="1:9" ht="100" customHeight="1" x14ac:dyDescent="0.2">
      <c r="A1" s="93"/>
      <c r="B1" s="202" t="s">
        <v>99</v>
      </c>
      <c r="C1" s="202"/>
      <c r="D1" s="202"/>
      <c r="E1" s="202"/>
      <c r="F1" s="202"/>
      <c r="G1" s="202"/>
      <c r="H1" s="202"/>
      <c r="I1" s="202"/>
    </row>
    <row r="2" spans="1:9" ht="19.5" customHeight="1" x14ac:dyDescent="0.2">
      <c r="C2" s="2"/>
      <c r="D2" s="2"/>
      <c r="E2" s="2"/>
      <c r="F2" s="2"/>
    </row>
    <row r="3" spans="1:9" s="51" customFormat="1" ht="40" customHeight="1" x14ac:dyDescent="0.2">
      <c r="B3" s="204" t="s">
        <v>24</v>
      </c>
      <c r="C3" s="204" t="s">
        <v>496</v>
      </c>
      <c r="D3" s="204"/>
    </row>
    <row r="4" spans="1:9" s="51" customFormat="1" ht="20" customHeight="1" x14ac:dyDescent="0.2">
      <c r="B4" s="204"/>
      <c r="C4" s="95" t="s">
        <v>50</v>
      </c>
      <c r="D4" s="95" t="s">
        <v>6</v>
      </c>
    </row>
    <row r="5" spans="1:9" s="55" customFormat="1" ht="20" customHeight="1" x14ac:dyDescent="0.2">
      <c r="B5" s="63" t="s">
        <v>12</v>
      </c>
      <c r="C5" s="171">
        <v>23148</v>
      </c>
      <c r="D5" s="77">
        <f>(C5/$C$8)*100</f>
        <v>58.627763847731941</v>
      </c>
    </row>
    <row r="6" spans="1:9" s="55" customFormat="1" ht="20" customHeight="1" x14ac:dyDescent="0.2">
      <c r="B6" s="63" t="s">
        <v>26</v>
      </c>
      <c r="C6" s="171">
        <v>7172</v>
      </c>
      <c r="D6" s="77">
        <f>(C6/$C$8)*100</f>
        <v>18.164779778638909</v>
      </c>
    </row>
    <row r="7" spans="1:9" s="55" customFormat="1" ht="20" customHeight="1" x14ac:dyDescent="0.2">
      <c r="B7" s="63" t="s">
        <v>25</v>
      </c>
      <c r="C7" s="171">
        <v>9163</v>
      </c>
      <c r="D7" s="77">
        <f>(C7/$C$8)*100</f>
        <v>23.207456373629157</v>
      </c>
      <c r="E7" s="56"/>
    </row>
    <row r="8" spans="1:9" s="55" customFormat="1" ht="20" customHeight="1" x14ac:dyDescent="0.2">
      <c r="B8" s="64" t="s">
        <v>40</v>
      </c>
      <c r="C8" s="170">
        <f>SUM(C5:C7)</f>
        <v>39483</v>
      </c>
      <c r="D8" s="140">
        <f>(C8/$C$8)*100</f>
        <v>100</v>
      </c>
      <c r="E8" s="56"/>
    </row>
    <row r="9" spans="1:9" s="55" customFormat="1" ht="20" customHeight="1" x14ac:dyDescent="0.2">
      <c r="B9" s="63" t="s">
        <v>17</v>
      </c>
      <c r="C9" s="171">
        <v>147116</v>
      </c>
      <c r="D9" s="168" t="s">
        <v>42</v>
      </c>
    </row>
    <row r="10" spans="1:9" s="55" customFormat="1" ht="20" customHeight="1" x14ac:dyDescent="0.2">
      <c r="B10" s="50" t="s">
        <v>3</v>
      </c>
      <c r="C10" s="76">
        <f>SUM(C8:C9)</f>
        <v>186599</v>
      </c>
      <c r="D10" s="172"/>
    </row>
    <row r="11" spans="1:9" ht="25" customHeight="1" x14ac:dyDescent="0.2">
      <c r="B11" s="20" t="s">
        <v>37</v>
      </c>
      <c r="C11" s="19"/>
      <c r="D11" s="19"/>
      <c r="E11" s="19"/>
      <c r="F11" s="19"/>
    </row>
    <row r="12" spans="1:9" ht="15" hidden="1" customHeight="1" x14ac:dyDescent="0.2">
      <c r="B12" s="2"/>
    </row>
    <row r="13" spans="1:9" ht="15" hidden="1" customHeight="1" x14ac:dyDescent="0.2"/>
    <row r="15" spans="1:9" x14ac:dyDescent="0.2"/>
    <row r="16" spans="1:9" x14ac:dyDescent="0.2"/>
    <row r="28" s="12" customFormat="1" hidden="1" x14ac:dyDescent="0.2"/>
    <row r="29" s="12" customFormat="1" hidden="1" x14ac:dyDescent="0.2"/>
  </sheetData>
  <sheetProtection algorithmName="SHA-512" hashValue="2sHFctLNwG/vX2A7Fq/fvax4+pTrbI5eDU12VpGgbzxvsvt1P2hZ6mosjAhLGf0ukJdqfPVgbS2sRa58+d99KA==" saltValue="W/+Sh/jnOZ+a9HZUU44lxQ==" spinCount="100000" sheet="1" objects="1" scenarios="1"/>
  <mergeCells count="3">
    <mergeCell ref="C3:D3"/>
    <mergeCell ref="B1:I1"/>
    <mergeCell ref="B3:B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2"/>
  <dimension ref="A1:V19"/>
  <sheetViews>
    <sheetView showGridLines="0" zoomScaleNormal="100" workbookViewId="0"/>
  </sheetViews>
  <sheetFormatPr baseColWidth="10" defaultColWidth="0" defaultRowHeight="15" zeroHeight="1" x14ac:dyDescent="0.2"/>
  <cols>
    <col min="1" max="1" width="4.6640625" customWidth="1"/>
    <col min="2" max="2" width="40.6640625" customWidth="1"/>
    <col min="3" max="8" width="10.6640625" customWidth="1"/>
    <col min="9" max="9" width="4.6640625" customWidth="1"/>
    <col min="10" max="10" width="30.5" bestFit="1" customWidth="1"/>
    <col min="11" max="11" width="11" customWidth="1"/>
    <col min="12" max="13" width="6.5" bestFit="1" customWidth="1"/>
    <col min="14" max="14" width="13.1640625" customWidth="1"/>
    <col min="15" max="16" width="6.5" bestFit="1" customWidth="1"/>
    <col min="17" max="17" width="2.83203125" customWidth="1"/>
    <col min="18" max="22" width="0" hidden="1" customWidth="1"/>
    <col min="23" max="16384" width="11.5" hidden="1"/>
  </cols>
  <sheetData>
    <row r="1" spans="1:17" ht="100" customHeight="1" x14ac:dyDescent="0.2">
      <c r="A1" s="93"/>
      <c r="B1" s="202" t="s">
        <v>100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ht="19.5" customHeight="1" x14ac:dyDescent="0.2">
      <c r="C2" s="2"/>
      <c r="D2" s="2"/>
      <c r="E2" s="2"/>
      <c r="F2" s="2"/>
      <c r="G2" s="2"/>
    </row>
    <row r="3" spans="1:17" s="51" customFormat="1" ht="40" customHeight="1" x14ac:dyDescent="0.2">
      <c r="B3" s="204" t="s">
        <v>55</v>
      </c>
      <c r="C3" s="204" t="s">
        <v>496</v>
      </c>
      <c r="D3" s="204"/>
      <c r="E3" s="204"/>
      <c r="F3" s="204"/>
      <c r="G3" s="204"/>
      <c r="H3" s="204"/>
      <c r="J3" s="129"/>
    </row>
    <row r="4" spans="1:17" s="51" customFormat="1" ht="20" customHeight="1" x14ac:dyDescent="0.2">
      <c r="B4" s="204"/>
      <c r="C4" s="204" t="s">
        <v>8</v>
      </c>
      <c r="D4" s="204"/>
      <c r="E4" s="204" t="s">
        <v>7</v>
      </c>
      <c r="F4" s="204"/>
      <c r="G4" s="204" t="s">
        <v>3</v>
      </c>
      <c r="H4" s="204" t="s">
        <v>6</v>
      </c>
      <c r="J4" s="129"/>
    </row>
    <row r="5" spans="1:17" s="55" customFormat="1" ht="20" customHeight="1" x14ac:dyDescent="0.15">
      <c r="B5" s="204"/>
      <c r="C5" s="95" t="s">
        <v>5</v>
      </c>
      <c r="D5" s="95" t="s">
        <v>6</v>
      </c>
      <c r="E5" s="95" t="s">
        <v>5</v>
      </c>
      <c r="F5" s="95" t="s">
        <v>6</v>
      </c>
      <c r="G5" s="204"/>
      <c r="H5" s="204"/>
      <c r="J5" s="129"/>
    </row>
    <row r="6" spans="1:17" s="55" customFormat="1" ht="20" customHeight="1" x14ac:dyDescent="0.15">
      <c r="B6" s="151" t="s">
        <v>64</v>
      </c>
      <c r="C6" s="148">
        <v>1970</v>
      </c>
      <c r="D6" s="141">
        <f t="shared" ref="D6:D15" si="0">(C6/$C$16)*100</f>
        <v>2.6446147856788067</v>
      </c>
      <c r="E6" s="148">
        <v>1393</v>
      </c>
      <c r="F6" s="141">
        <f t="shared" ref="F6:F15" si="1">(E6/$E$16)*100</f>
        <v>1.2425518250258678</v>
      </c>
      <c r="G6" s="148">
        <f t="shared" ref="G6:G15" si="2">E6+C6</f>
        <v>3363</v>
      </c>
      <c r="H6" s="141">
        <f>(G6/$G$16)*100</f>
        <v>1.8022604622747174</v>
      </c>
      <c r="J6" s="129"/>
    </row>
    <row r="7" spans="1:17" s="55" customFormat="1" ht="20" customHeight="1" x14ac:dyDescent="0.15">
      <c r="B7" s="151" t="s">
        <v>65</v>
      </c>
      <c r="C7" s="148">
        <v>79</v>
      </c>
      <c r="D7" s="141">
        <f t="shared" si="0"/>
        <v>0.10605308023788108</v>
      </c>
      <c r="E7" s="148">
        <v>93</v>
      </c>
      <c r="F7" s="141">
        <f t="shared" si="1"/>
        <v>8.2955721268776539E-2</v>
      </c>
      <c r="G7" s="148">
        <f t="shared" si="2"/>
        <v>172</v>
      </c>
      <c r="H7" s="141">
        <f t="shared" ref="H7:H15" si="3">(G7/$G$16)*100</f>
        <v>9.2176271041109537E-2</v>
      </c>
      <c r="J7" s="129"/>
    </row>
    <row r="8" spans="1:17" s="55" customFormat="1" ht="20" customHeight="1" x14ac:dyDescent="0.15">
      <c r="B8" s="151" t="s">
        <v>62</v>
      </c>
      <c r="C8" s="148">
        <v>33084</v>
      </c>
      <c r="D8" s="141">
        <f t="shared" si="0"/>
        <v>44.413419070760227</v>
      </c>
      <c r="E8" s="148">
        <v>44478</v>
      </c>
      <c r="F8" s="141">
        <f t="shared" si="1"/>
        <v>39.674242694544546</v>
      </c>
      <c r="G8" s="148">
        <f t="shared" si="2"/>
        <v>77562</v>
      </c>
      <c r="H8" s="141">
        <f t="shared" si="3"/>
        <v>41.566139154014756</v>
      </c>
      <c r="J8" s="129"/>
    </row>
    <row r="9" spans="1:17" s="55" customFormat="1" ht="20" customHeight="1" x14ac:dyDescent="0.15">
      <c r="B9" s="151" t="s">
        <v>54</v>
      </c>
      <c r="C9" s="148">
        <v>2267</v>
      </c>
      <c r="D9" s="141">
        <f t="shared" si="0"/>
        <v>3.0433206696110942</v>
      </c>
      <c r="E9" s="148">
        <v>3284</v>
      </c>
      <c r="F9" s="141">
        <f t="shared" si="1"/>
        <v>2.9293181574909908</v>
      </c>
      <c r="G9" s="148">
        <f t="shared" si="2"/>
        <v>5551</v>
      </c>
      <c r="H9" s="141">
        <f t="shared" si="3"/>
        <v>2.9748283752860414</v>
      </c>
      <c r="J9" s="129"/>
    </row>
    <row r="10" spans="1:17" s="55" customFormat="1" ht="20" customHeight="1" x14ac:dyDescent="0.15">
      <c r="B10" s="151" t="s">
        <v>52</v>
      </c>
      <c r="C10" s="148">
        <v>7793</v>
      </c>
      <c r="D10" s="141">
        <f t="shared" si="0"/>
        <v>10.461666510048193</v>
      </c>
      <c r="E10" s="148">
        <v>12275</v>
      </c>
      <c r="F10" s="141">
        <f t="shared" si="1"/>
        <v>10.949263210475612</v>
      </c>
      <c r="G10" s="148">
        <f t="shared" si="2"/>
        <v>20068</v>
      </c>
      <c r="H10" s="141">
        <f t="shared" si="3"/>
        <v>10.754612832866199</v>
      </c>
      <c r="J10" s="129"/>
    </row>
    <row r="11" spans="1:17" s="55" customFormat="1" ht="20" customHeight="1" x14ac:dyDescent="0.15">
      <c r="B11" s="151" t="s">
        <v>63</v>
      </c>
      <c r="C11" s="148">
        <v>6377</v>
      </c>
      <c r="D11" s="141">
        <f t="shared" si="0"/>
        <v>8.5607657300881996</v>
      </c>
      <c r="E11" s="148">
        <v>9295</v>
      </c>
      <c r="F11" s="141">
        <f t="shared" si="1"/>
        <v>8.2911121418632039</v>
      </c>
      <c r="G11" s="148">
        <f t="shared" si="2"/>
        <v>15672</v>
      </c>
      <c r="H11" s="141">
        <f t="shared" si="3"/>
        <v>8.3987588357922611</v>
      </c>
      <c r="J11" s="129"/>
    </row>
    <row r="12" spans="1:17" s="55" customFormat="1" ht="20" customHeight="1" x14ac:dyDescent="0.15">
      <c r="B12" s="151" t="s">
        <v>51</v>
      </c>
      <c r="C12" s="148">
        <v>16927</v>
      </c>
      <c r="D12" s="141">
        <f t="shared" si="0"/>
        <v>22.723550496033081</v>
      </c>
      <c r="E12" s="148">
        <v>31123</v>
      </c>
      <c r="F12" s="141">
        <f t="shared" si="1"/>
        <v>27.76162272094766</v>
      </c>
      <c r="G12" s="148">
        <f t="shared" si="2"/>
        <v>48050</v>
      </c>
      <c r="H12" s="141">
        <f t="shared" si="3"/>
        <v>25.750405950728567</v>
      </c>
      <c r="J12" s="129"/>
    </row>
    <row r="13" spans="1:17" s="55" customFormat="1" ht="20" customHeight="1" x14ac:dyDescent="0.15">
      <c r="B13" s="151" t="s">
        <v>27</v>
      </c>
      <c r="C13" s="148">
        <v>1353</v>
      </c>
      <c r="D13" s="141">
        <f t="shared" si="0"/>
        <v>1.8163268045804191</v>
      </c>
      <c r="E13" s="148">
        <v>2766</v>
      </c>
      <c r="F13" s="141">
        <f t="shared" si="1"/>
        <v>2.4672637099939347</v>
      </c>
      <c r="G13" s="148">
        <f t="shared" si="2"/>
        <v>4119</v>
      </c>
      <c r="H13" s="141">
        <f t="shared" si="3"/>
        <v>2.2074073280135478</v>
      </c>
      <c r="J13" s="129"/>
    </row>
    <row r="14" spans="1:17" s="55" customFormat="1" ht="20" customHeight="1" x14ac:dyDescent="0.15">
      <c r="B14" s="151" t="s">
        <v>53</v>
      </c>
      <c r="C14" s="148">
        <v>3408</v>
      </c>
      <c r="D14" s="141">
        <f t="shared" si="0"/>
        <v>4.5750493348189716</v>
      </c>
      <c r="E14" s="148">
        <v>5424</v>
      </c>
      <c r="F14" s="141">
        <f t="shared" si="1"/>
        <v>4.8381917436757416</v>
      </c>
      <c r="G14" s="148">
        <f t="shared" si="2"/>
        <v>8832</v>
      </c>
      <c r="H14" s="141">
        <f t="shared" si="3"/>
        <v>4.7331443362504624</v>
      </c>
      <c r="J14" s="129"/>
    </row>
    <row r="15" spans="1:17" s="55" customFormat="1" ht="20" customHeight="1" x14ac:dyDescent="0.15">
      <c r="B15" s="151" t="s">
        <v>4</v>
      </c>
      <c r="C15" s="148">
        <v>1233</v>
      </c>
      <c r="D15" s="141">
        <f t="shared" si="0"/>
        <v>1.6552335181431312</v>
      </c>
      <c r="E15" s="148">
        <v>1977</v>
      </c>
      <c r="F15" s="141">
        <f t="shared" si="1"/>
        <v>1.7634780747136689</v>
      </c>
      <c r="G15" s="148">
        <f t="shared" si="2"/>
        <v>3210</v>
      </c>
      <c r="H15" s="141">
        <f t="shared" si="3"/>
        <v>1.7202664537323351</v>
      </c>
      <c r="J15" s="129"/>
    </row>
    <row r="16" spans="1:17" s="55" customFormat="1" ht="20" customHeight="1" x14ac:dyDescent="0.15">
      <c r="B16" s="106" t="s">
        <v>3</v>
      </c>
      <c r="C16" s="173">
        <f>SUM(C6:C15)</f>
        <v>74491</v>
      </c>
      <c r="D16" s="174">
        <v>100</v>
      </c>
      <c r="E16" s="173">
        <f>SUM(E6:E15)</f>
        <v>112108</v>
      </c>
      <c r="F16" s="174">
        <v>100</v>
      </c>
      <c r="G16" s="173">
        <f>SUM(G6:G15)</f>
        <v>186599</v>
      </c>
      <c r="H16" s="174">
        <v>100</v>
      </c>
      <c r="J16" s="129"/>
    </row>
    <row r="17" spans="2:9" s="18" customFormat="1" ht="25" customHeight="1" x14ac:dyDescent="0.2">
      <c r="B17" s="217" t="s">
        <v>37</v>
      </c>
      <c r="C17" s="217"/>
      <c r="D17" s="217"/>
      <c r="E17" s="217"/>
      <c r="F17" s="217"/>
      <c r="G17" s="217"/>
      <c r="H17" s="217"/>
      <c r="I17" s="14"/>
    </row>
    <row r="18" spans="2:9" x14ac:dyDescent="0.2"/>
    <row r="19" spans="2:9" x14ac:dyDescent="0.2"/>
  </sheetData>
  <sheetProtection algorithmName="SHA-512" hashValue="usZLcCgm5UYFULdDFvyIC0bFqvVfOJd+EQo0W+/UKpXg2G13NbZx0Wt0BTwH4YeE2v2//tYqQ3Wv/r4gGrU36g==" saltValue="mxUx1g+p0EsrtudkwuKr3w==" spinCount="100000" sheet="1" objects="1" scenarios="1"/>
  <sortState xmlns:xlrd2="http://schemas.microsoft.com/office/spreadsheetml/2017/richdata2" ref="B5:D13">
    <sortCondition descending="1" ref="C4:C13"/>
  </sortState>
  <mergeCells count="8">
    <mergeCell ref="B17:H17"/>
    <mergeCell ref="B1:Q1"/>
    <mergeCell ref="B3:B5"/>
    <mergeCell ref="C3:H3"/>
    <mergeCell ref="E4:F4"/>
    <mergeCell ref="C4:D4"/>
    <mergeCell ref="G4:G5"/>
    <mergeCell ref="H4:H5"/>
  </mergeCells>
  <pageMargins left="0.7" right="0.7" top="0.75" bottom="0.75" header="0.3" footer="0.3"/>
  <pageSetup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3"/>
  <dimension ref="A1:I232"/>
  <sheetViews>
    <sheetView showGridLines="0" zoomScaleNormal="100" workbookViewId="0"/>
  </sheetViews>
  <sheetFormatPr baseColWidth="10" defaultColWidth="0" defaultRowHeight="15" zeroHeight="1" x14ac:dyDescent="0.2"/>
  <cols>
    <col min="1" max="1" width="5" customWidth="1"/>
    <col min="2" max="2" width="70.83203125" style="18" bestFit="1" customWidth="1"/>
    <col min="3" max="4" width="12.6640625" style="18" customWidth="1"/>
    <col min="5" max="5" width="4.6640625" style="18" customWidth="1"/>
    <col min="6" max="6" width="57.5" style="18" customWidth="1"/>
    <col min="7" max="7" width="9.5" style="18" customWidth="1"/>
    <col min="8" max="8" width="10.33203125" style="18" customWidth="1"/>
    <col min="9" max="9" width="5" customWidth="1"/>
    <col min="10" max="16384" width="11.5" hidden="1"/>
  </cols>
  <sheetData>
    <row r="1" spans="1:9" ht="100" customHeight="1" x14ac:dyDescent="0.2">
      <c r="A1" s="155"/>
      <c r="B1" s="199" t="s">
        <v>101</v>
      </c>
      <c r="C1" s="199"/>
      <c r="D1" s="199"/>
      <c r="E1" s="199"/>
      <c r="F1" s="199"/>
      <c r="G1" s="199"/>
      <c r="H1" s="199"/>
      <c r="I1" s="199"/>
    </row>
    <row r="2" spans="1:9" ht="19.75" customHeight="1" x14ac:dyDescent="0.2">
      <c r="B2"/>
      <c r="C2" s="2"/>
      <c r="D2" s="2"/>
      <c r="E2" s="2"/>
      <c r="F2"/>
      <c r="G2"/>
      <c r="H2"/>
    </row>
    <row r="3" spans="1:9" ht="40" customHeight="1" x14ac:dyDescent="0.2">
      <c r="B3" s="204" t="s">
        <v>28</v>
      </c>
      <c r="C3" s="204" t="s">
        <v>496</v>
      </c>
      <c r="D3" s="204"/>
      <c r="E3"/>
    </row>
    <row r="4" spans="1:9" ht="20" customHeight="1" x14ac:dyDescent="0.2">
      <c r="B4" s="204"/>
      <c r="C4" s="95" t="s">
        <v>5</v>
      </c>
      <c r="D4" s="95" t="s">
        <v>6</v>
      </c>
      <c r="E4"/>
    </row>
    <row r="5" spans="1:9" s="18" customFormat="1" ht="20" customHeight="1" x14ac:dyDescent="0.2">
      <c r="B5" s="157" t="s">
        <v>340</v>
      </c>
      <c r="C5" s="158">
        <v>9205</v>
      </c>
      <c r="D5" s="159">
        <v>4.9330382263570547</v>
      </c>
    </row>
    <row r="6" spans="1:9" s="18" customFormat="1" ht="20" customHeight="1" x14ac:dyDescent="0.2">
      <c r="B6" s="157" t="s">
        <v>341</v>
      </c>
      <c r="C6" s="158">
        <v>9098</v>
      </c>
      <c r="D6" s="159">
        <v>4.8756960112326437</v>
      </c>
    </row>
    <row r="7" spans="1:9" s="18" customFormat="1" ht="20" customHeight="1" x14ac:dyDescent="0.2">
      <c r="B7" s="157" t="s">
        <v>342</v>
      </c>
      <c r="C7" s="158">
        <v>6488</v>
      </c>
      <c r="D7" s="159">
        <v>3.4769746890390625</v>
      </c>
    </row>
    <row r="8" spans="1:9" s="18" customFormat="1" ht="20" customHeight="1" x14ac:dyDescent="0.2">
      <c r="B8" s="195" t="s">
        <v>498</v>
      </c>
      <c r="C8" s="158">
        <v>6273</v>
      </c>
      <c r="D8" s="159">
        <v>3.3617543502376752</v>
      </c>
    </row>
    <row r="9" spans="1:9" s="18" customFormat="1" ht="20" customHeight="1" x14ac:dyDescent="0.2">
      <c r="B9" s="157" t="s">
        <v>499</v>
      </c>
      <c r="C9" s="158">
        <v>5771</v>
      </c>
      <c r="D9" s="159">
        <v>3.092728256850251</v>
      </c>
    </row>
    <row r="10" spans="1:9" s="18" customFormat="1" ht="20" customHeight="1" x14ac:dyDescent="0.2">
      <c r="B10" s="196" t="s">
        <v>523</v>
      </c>
      <c r="C10" s="158">
        <v>5572</v>
      </c>
      <c r="D10" s="159">
        <v>2.9860824548898974</v>
      </c>
    </row>
    <row r="11" spans="1:9" s="18" customFormat="1" ht="20" customHeight="1" x14ac:dyDescent="0.2">
      <c r="B11" s="157" t="s">
        <v>343</v>
      </c>
      <c r="C11" s="158">
        <v>5279</v>
      </c>
      <c r="D11" s="159">
        <v>2.8290612489884728</v>
      </c>
    </row>
    <row r="12" spans="1:9" s="18" customFormat="1" ht="20" customHeight="1" x14ac:dyDescent="0.2">
      <c r="B12" s="157" t="s">
        <v>344</v>
      </c>
      <c r="C12" s="158">
        <v>4548</v>
      </c>
      <c r="D12" s="159">
        <v>2.4373120970637574</v>
      </c>
    </row>
    <row r="13" spans="1:9" s="18" customFormat="1" ht="20" customHeight="1" x14ac:dyDescent="0.2">
      <c r="B13" s="157" t="s">
        <v>345</v>
      </c>
      <c r="C13" s="158">
        <v>4458</v>
      </c>
      <c r="D13" s="159">
        <v>2.3890803273329437</v>
      </c>
    </row>
    <row r="14" spans="1:9" s="18" customFormat="1" ht="20" customHeight="1" x14ac:dyDescent="0.2">
      <c r="B14" s="157" t="s">
        <v>346</v>
      </c>
      <c r="C14" s="158">
        <v>4358</v>
      </c>
      <c r="D14" s="159">
        <v>2.3354894720764849</v>
      </c>
    </row>
    <row r="15" spans="1:9" s="18" customFormat="1" ht="20" customHeight="1" x14ac:dyDescent="0.2">
      <c r="B15" s="157" t="s">
        <v>347</v>
      </c>
      <c r="C15" s="158">
        <v>4347</v>
      </c>
      <c r="D15" s="159">
        <v>2.3295944779982745</v>
      </c>
    </row>
    <row r="16" spans="1:9" s="18" customFormat="1" ht="20" customHeight="1" x14ac:dyDescent="0.2">
      <c r="B16" s="157" t="s">
        <v>348</v>
      </c>
      <c r="C16" s="158">
        <v>4048</v>
      </c>
      <c r="D16" s="159">
        <v>2.1693578207814617</v>
      </c>
    </row>
    <row r="17" spans="2:4" s="18" customFormat="1" ht="20" customHeight="1" x14ac:dyDescent="0.2">
      <c r="B17" s="157" t="s">
        <v>500</v>
      </c>
      <c r="C17" s="158">
        <v>3880</v>
      </c>
      <c r="D17" s="159">
        <v>2.0793251839506106</v>
      </c>
    </row>
    <row r="18" spans="2:4" s="18" customFormat="1" ht="20" customHeight="1" x14ac:dyDescent="0.2">
      <c r="B18" s="157" t="s">
        <v>501</v>
      </c>
      <c r="C18" s="158">
        <v>3341</v>
      </c>
      <c r="D18" s="159">
        <v>1.7904704741182966</v>
      </c>
    </row>
    <row r="19" spans="2:4" s="18" customFormat="1" ht="20" customHeight="1" x14ac:dyDescent="0.2">
      <c r="B19" s="157" t="s">
        <v>349</v>
      </c>
      <c r="C19" s="158">
        <v>3164</v>
      </c>
      <c r="D19" s="159">
        <v>1.695614660314364</v>
      </c>
    </row>
    <row r="20" spans="2:4" s="18" customFormat="1" ht="20" customHeight="1" x14ac:dyDescent="0.2">
      <c r="B20" s="157" t="s">
        <v>350</v>
      </c>
      <c r="C20" s="158">
        <v>2877</v>
      </c>
      <c r="D20" s="159">
        <v>1.5418089057283264</v>
      </c>
    </row>
    <row r="21" spans="2:4" s="18" customFormat="1" ht="20" customHeight="1" x14ac:dyDescent="0.2">
      <c r="B21" s="157" t="s">
        <v>502</v>
      </c>
      <c r="C21" s="158">
        <v>2858</v>
      </c>
      <c r="D21" s="159">
        <v>1.5316266432295993</v>
      </c>
    </row>
    <row r="22" spans="2:4" s="18" customFormat="1" ht="20" customHeight="1" x14ac:dyDescent="0.2">
      <c r="B22" s="157" t="s">
        <v>351</v>
      </c>
      <c r="C22" s="158">
        <v>2830</v>
      </c>
      <c r="D22" s="159">
        <v>1.5166212037577909</v>
      </c>
    </row>
    <row r="23" spans="2:4" s="18" customFormat="1" ht="20" customHeight="1" x14ac:dyDescent="0.2">
      <c r="B23" s="157" t="s">
        <v>352</v>
      </c>
      <c r="C23" s="158">
        <v>2794</v>
      </c>
      <c r="D23" s="159">
        <v>1.4973284958654656</v>
      </c>
    </row>
    <row r="24" spans="2:4" s="18" customFormat="1" ht="20" customHeight="1" x14ac:dyDescent="0.2">
      <c r="B24" s="157" t="s">
        <v>353</v>
      </c>
      <c r="C24" s="158">
        <v>2736</v>
      </c>
      <c r="D24" s="159">
        <v>1.4662457998167193</v>
      </c>
    </row>
    <row r="25" spans="2:4" s="18" customFormat="1" ht="20" customHeight="1" x14ac:dyDescent="0.2">
      <c r="B25" s="157" t="s">
        <v>354</v>
      </c>
      <c r="C25" s="158">
        <v>2697</v>
      </c>
      <c r="D25" s="159">
        <v>1.4453453662667002</v>
      </c>
    </row>
    <row r="26" spans="2:4" s="18" customFormat="1" ht="20" customHeight="1" x14ac:dyDescent="0.2">
      <c r="B26" s="157" t="s">
        <v>355</v>
      </c>
      <c r="C26" s="158">
        <v>2697</v>
      </c>
      <c r="D26" s="159">
        <v>1.4453453662667002</v>
      </c>
    </row>
    <row r="27" spans="2:4" s="18" customFormat="1" ht="20" customHeight="1" x14ac:dyDescent="0.2">
      <c r="B27" s="157" t="s">
        <v>356</v>
      </c>
      <c r="C27" s="158">
        <v>2669</v>
      </c>
      <c r="D27" s="159">
        <v>1.4303399267948917</v>
      </c>
    </row>
    <row r="28" spans="2:4" s="18" customFormat="1" ht="20" customHeight="1" x14ac:dyDescent="0.2">
      <c r="B28" s="157" t="s">
        <v>357</v>
      </c>
      <c r="C28" s="158">
        <v>2621</v>
      </c>
      <c r="D28" s="159">
        <v>1.4046163162717915</v>
      </c>
    </row>
    <row r="29" spans="2:4" s="18" customFormat="1" ht="20" customHeight="1" x14ac:dyDescent="0.2">
      <c r="B29" s="157" t="s">
        <v>358</v>
      </c>
      <c r="C29" s="158">
        <v>2595</v>
      </c>
      <c r="D29" s="159">
        <v>1.390682693905112</v>
      </c>
    </row>
    <row r="30" spans="2:4" s="18" customFormat="1" ht="20" customHeight="1" x14ac:dyDescent="0.2">
      <c r="B30" s="157" t="s">
        <v>359</v>
      </c>
      <c r="C30" s="158">
        <v>2588</v>
      </c>
      <c r="D30" s="159">
        <v>1.3869313340371598</v>
      </c>
    </row>
    <row r="31" spans="2:4" s="18" customFormat="1" ht="20" customHeight="1" x14ac:dyDescent="0.2">
      <c r="B31" s="157" t="s">
        <v>360</v>
      </c>
      <c r="C31" s="158">
        <v>2336</v>
      </c>
      <c r="D31" s="159">
        <v>1.2518823787908833</v>
      </c>
    </row>
    <row r="32" spans="2:4" s="18" customFormat="1" ht="20" customHeight="1" x14ac:dyDescent="0.2">
      <c r="B32" s="157" t="s">
        <v>503</v>
      </c>
      <c r="C32" s="158">
        <v>2318</v>
      </c>
      <c r="D32" s="159">
        <v>1.2422360248447204</v>
      </c>
    </row>
    <row r="33" spans="2:4" s="18" customFormat="1" ht="20" customHeight="1" x14ac:dyDescent="0.2">
      <c r="B33" s="157" t="s">
        <v>361</v>
      </c>
      <c r="C33" s="158">
        <v>2199</v>
      </c>
      <c r="D33" s="159">
        <v>1.1784629070895343</v>
      </c>
    </row>
    <row r="34" spans="2:4" s="18" customFormat="1" ht="20" customHeight="1" x14ac:dyDescent="0.2">
      <c r="B34" s="157" t="s">
        <v>504</v>
      </c>
      <c r="C34" s="158">
        <v>2163</v>
      </c>
      <c r="D34" s="159">
        <v>1.159170199197209</v>
      </c>
    </row>
    <row r="35" spans="2:4" s="18" customFormat="1" ht="20" customHeight="1" x14ac:dyDescent="0.2">
      <c r="B35" s="157" t="s">
        <v>505</v>
      </c>
      <c r="C35" s="158">
        <v>2152</v>
      </c>
      <c r="D35" s="159">
        <v>1.1532752051189985</v>
      </c>
    </row>
    <row r="36" spans="2:4" s="18" customFormat="1" ht="20" customHeight="1" x14ac:dyDescent="0.2">
      <c r="B36" s="157" t="s">
        <v>362</v>
      </c>
      <c r="C36" s="158">
        <v>2069</v>
      </c>
      <c r="D36" s="159">
        <v>1.1087947952561374</v>
      </c>
    </row>
    <row r="37" spans="2:4" s="18" customFormat="1" ht="20" customHeight="1" x14ac:dyDescent="0.2">
      <c r="B37" s="157" t="s">
        <v>363</v>
      </c>
      <c r="C37" s="158">
        <v>1912</v>
      </c>
      <c r="D37" s="159">
        <v>1.0246571525034969</v>
      </c>
    </row>
    <row r="38" spans="2:4" s="18" customFormat="1" ht="20" customHeight="1" x14ac:dyDescent="0.2">
      <c r="B38" s="157" t="s">
        <v>364</v>
      </c>
      <c r="C38" s="158">
        <v>1755</v>
      </c>
      <c r="D38" s="159">
        <v>0.94051950975085619</v>
      </c>
    </row>
    <row r="39" spans="2:4" s="18" customFormat="1" ht="20" customHeight="1" x14ac:dyDescent="0.2">
      <c r="B39" s="157" t="s">
        <v>365</v>
      </c>
      <c r="C39" s="158">
        <v>1703</v>
      </c>
      <c r="D39" s="159">
        <v>0.91265226501749741</v>
      </c>
    </row>
    <row r="40" spans="2:4" s="18" customFormat="1" ht="20" customHeight="1" x14ac:dyDescent="0.2">
      <c r="B40" s="157" t="s">
        <v>506</v>
      </c>
      <c r="C40" s="158">
        <v>1657</v>
      </c>
      <c r="D40" s="159">
        <v>0.88800047159952622</v>
      </c>
    </row>
    <row r="41" spans="2:4" s="18" customFormat="1" ht="20" customHeight="1" x14ac:dyDescent="0.2">
      <c r="B41" s="157" t="s">
        <v>366</v>
      </c>
      <c r="C41" s="158">
        <v>1652</v>
      </c>
      <c r="D41" s="159">
        <v>0.88532092883670321</v>
      </c>
    </row>
    <row r="42" spans="2:4" s="18" customFormat="1" ht="20" customHeight="1" x14ac:dyDescent="0.2">
      <c r="B42" s="157" t="s">
        <v>367</v>
      </c>
      <c r="C42" s="158">
        <v>1621</v>
      </c>
      <c r="D42" s="159">
        <v>0.86870776370720093</v>
      </c>
    </row>
    <row r="43" spans="2:4" s="18" customFormat="1" ht="20" customHeight="1" x14ac:dyDescent="0.2">
      <c r="B43" s="157" t="s">
        <v>551</v>
      </c>
      <c r="C43" s="158">
        <v>1592</v>
      </c>
      <c r="D43" s="159">
        <v>0.85316641568282792</v>
      </c>
    </row>
    <row r="44" spans="2:4" s="18" customFormat="1" ht="30" customHeight="1" x14ac:dyDescent="0.2">
      <c r="B44" s="157" t="s">
        <v>507</v>
      </c>
      <c r="C44" s="158">
        <v>1557</v>
      </c>
      <c r="D44" s="159">
        <v>0.83440961634306721</v>
      </c>
    </row>
    <row r="45" spans="2:4" s="18" customFormat="1" ht="20" customHeight="1" x14ac:dyDescent="0.2">
      <c r="B45" s="157" t="s">
        <v>368</v>
      </c>
      <c r="C45" s="158">
        <v>1555</v>
      </c>
      <c r="D45" s="159">
        <v>0.83333779923793816</v>
      </c>
    </row>
    <row r="46" spans="2:4" s="18" customFormat="1" ht="20" customHeight="1" x14ac:dyDescent="0.2">
      <c r="B46" s="157" t="s">
        <v>369</v>
      </c>
      <c r="C46" s="158">
        <v>1542</v>
      </c>
      <c r="D46" s="159">
        <v>0.82637098805459841</v>
      </c>
    </row>
    <row r="47" spans="2:4" s="18" customFormat="1" ht="20" customHeight="1" x14ac:dyDescent="0.2">
      <c r="B47" s="157" t="s">
        <v>370</v>
      </c>
      <c r="C47" s="158">
        <v>1523</v>
      </c>
      <c r="D47" s="159">
        <v>0.81618872555587108</v>
      </c>
    </row>
    <row r="48" spans="2:4" s="18" customFormat="1" ht="20" customHeight="1" x14ac:dyDescent="0.2">
      <c r="B48" s="157" t="s">
        <v>371</v>
      </c>
      <c r="C48" s="158">
        <v>1495</v>
      </c>
      <c r="D48" s="159">
        <v>0.80118328608406264</v>
      </c>
    </row>
    <row r="49" spans="2:4" s="18" customFormat="1" ht="20" customHeight="1" x14ac:dyDescent="0.2">
      <c r="B49" s="157" t="s">
        <v>508</v>
      </c>
      <c r="C49" s="158">
        <v>1436</v>
      </c>
      <c r="D49" s="159">
        <v>0.7695646814827517</v>
      </c>
    </row>
    <row r="50" spans="2:4" s="18" customFormat="1" ht="20" customHeight="1" x14ac:dyDescent="0.2">
      <c r="B50" s="157" t="s">
        <v>372</v>
      </c>
      <c r="C50" s="158">
        <v>1433</v>
      </c>
      <c r="D50" s="159">
        <v>0.76795695582505796</v>
      </c>
    </row>
    <row r="51" spans="2:4" s="18" customFormat="1" ht="20" customHeight="1" x14ac:dyDescent="0.2">
      <c r="B51" s="157" t="s">
        <v>373</v>
      </c>
      <c r="C51" s="158">
        <v>1375</v>
      </c>
      <c r="D51" s="159">
        <v>0.73687425977631182</v>
      </c>
    </row>
    <row r="52" spans="2:4" s="18" customFormat="1" ht="20" customHeight="1" x14ac:dyDescent="0.2">
      <c r="B52" s="157" t="s">
        <v>374</v>
      </c>
      <c r="C52" s="158">
        <v>1305</v>
      </c>
      <c r="D52" s="159">
        <v>0.6993606610967904</v>
      </c>
    </row>
    <row r="53" spans="2:4" s="18" customFormat="1" ht="20" customHeight="1" x14ac:dyDescent="0.2">
      <c r="B53" s="157" t="s">
        <v>509</v>
      </c>
      <c r="C53" s="158">
        <v>1218</v>
      </c>
      <c r="D53" s="159">
        <v>0.65273661702367103</v>
      </c>
    </row>
    <row r="54" spans="2:4" s="18" customFormat="1" ht="20" customHeight="1" x14ac:dyDescent="0.2">
      <c r="B54" s="157" t="s">
        <v>375</v>
      </c>
      <c r="C54" s="158">
        <v>1155</v>
      </c>
      <c r="D54" s="159">
        <v>0.61897437821210188</v>
      </c>
    </row>
    <row r="55" spans="2:4" s="18" customFormat="1" ht="20" customHeight="1" x14ac:dyDescent="0.2">
      <c r="B55" s="157" t="s">
        <v>376</v>
      </c>
      <c r="C55" s="158">
        <v>1140</v>
      </c>
      <c r="D55" s="159">
        <v>0.61093574992363309</v>
      </c>
    </row>
    <row r="56" spans="2:4" s="18" customFormat="1" ht="20" customHeight="1" x14ac:dyDescent="0.2">
      <c r="B56" s="157" t="s">
        <v>377</v>
      </c>
      <c r="C56" s="158">
        <v>1117</v>
      </c>
      <c r="D56" s="159">
        <v>0.59860985321464755</v>
      </c>
    </row>
    <row r="57" spans="2:4" s="18" customFormat="1" ht="20" customHeight="1" x14ac:dyDescent="0.2">
      <c r="B57" s="157" t="s">
        <v>378</v>
      </c>
      <c r="C57" s="158">
        <v>1043</v>
      </c>
      <c r="D57" s="159">
        <v>0.5589526203248677</v>
      </c>
    </row>
    <row r="58" spans="2:4" s="18" customFormat="1" ht="20" customHeight="1" x14ac:dyDescent="0.2">
      <c r="B58" s="157" t="s">
        <v>379</v>
      </c>
      <c r="C58" s="158">
        <v>994</v>
      </c>
      <c r="D58" s="159">
        <v>0.53269310124920288</v>
      </c>
    </row>
    <row r="59" spans="2:4" s="18" customFormat="1" ht="20" customHeight="1" x14ac:dyDescent="0.2">
      <c r="B59" s="157" t="s">
        <v>380</v>
      </c>
      <c r="C59" s="158">
        <v>989</v>
      </c>
      <c r="D59" s="159">
        <v>0.53001355848637988</v>
      </c>
    </row>
    <row r="60" spans="2:4" s="18" customFormat="1" ht="20" customHeight="1" x14ac:dyDescent="0.2">
      <c r="B60" s="157" t="s">
        <v>510</v>
      </c>
      <c r="C60" s="158">
        <v>985</v>
      </c>
      <c r="D60" s="159">
        <v>0.52786992427612156</v>
      </c>
    </row>
    <row r="61" spans="2:4" s="18" customFormat="1" ht="20" customHeight="1" x14ac:dyDescent="0.2">
      <c r="B61" s="157" t="s">
        <v>381</v>
      </c>
      <c r="C61" s="158">
        <v>907</v>
      </c>
      <c r="D61" s="159">
        <v>0.48606905717608351</v>
      </c>
    </row>
    <row r="62" spans="2:4" s="18" customFormat="1" ht="20" customHeight="1" x14ac:dyDescent="0.2">
      <c r="B62" s="157" t="s">
        <v>382</v>
      </c>
      <c r="C62" s="158">
        <v>904</v>
      </c>
      <c r="D62" s="159">
        <v>0.48446133151838977</v>
      </c>
    </row>
    <row r="63" spans="2:4" s="18" customFormat="1" ht="20" customHeight="1" x14ac:dyDescent="0.2">
      <c r="B63" s="157" t="s">
        <v>383</v>
      </c>
      <c r="C63" s="158">
        <v>896</v>
      </c>
      <c r="D63" s="159">
        <v>0.48017406309787297</v>
      </c>
    </row>
    <row r="64" spans="2:4" s="18" customFormat="1" ht="20" customHeight="1" x14ac:dyDescent="0.2">
      <c r="B64" s="157" t="s">
        <v>384</v>
      </c>
      <c r="C64" s="158">
        <v>881</v>
      </c>
      <c r="D64" s="159">
        <v>0.47213543480940412</v>
      </c>
    </row>
    <row r="65" spans="2:4" s="18" customFormat="1" ht="20" customHeight="1" x14ac:dyDescent="0.2">
      <c r="B65" s="157" t="s">
        <v>385</v>
      </c>
      <c r="C65" s="158">
        <v>832</v>
      </c>
      <c r="D65" s="159">
        <v>0.44587591573373919</v>
      </c>
    </row>
    <row r="66" spans="2:4" s="18" customFormat="1" ht="20" customHeight="1" x14ac:dyDescent="0.2">
      <c r="B66" s="157" t="s">
        <v>552</v>
      </c>
      <c r="C66" s="158">
        <v>799</v>
      </c>
      <c r="D66" s="159">
        <v>0.4281909334991077</v>
      </c>
    </row>
    <row r="67" spans="2:4" s="18" customFormat="1" ht="20" customHeight="1" x14ac:dyDescent="0.2">
      <c r="B67" s="157" t="s">
        <v>386</v>
      </c>
      <c r="C67" s="158">
        <v>773</v>
      </c>
      <c r="D67" s="159">
        <v>0.41425731113242831</v>
      </c>
    </row>
    <row r="68" spans="2:4" s="18" customFormat="1" ht="20" customHeight="1" x14ac:dyDescent="0.2">
      <c r="B68" s="157" t="s">
        <v>387</v>
      </c>
      <c r="C68" s="158">
        <v>770</v>
      </c>
      <c r="D68" s="159">
        <v>0.41264958547473457</v>
      </c>
    </row>
    <row r="69" spans="2:4" s="18" customFormat="1" ht="20" customHeight="1" x14ac:dyDescent="0.2">
      <c r="B69" s="157" t="s">
        <v>388</v>
      </c>
      <c r="C69" s="158">
        <v>768</v>
      </c>
      <c r="D69" s="159">
        <v>0.41157776836960541</v>
      </c>
    </row>
    <row r="70" spans="2:4" s="18" customFormat="1" ht="20" customHeight="1" x14ac:dyDescent="0.2">
      <c r="B70" s="157" t="s">
        <v>511</v>
      </c>
      <c r="C70" s="158">
        <v>761</v>
      </c>
      <c r="D70" s="159">
        <v>0.40782640850165325</v>
      </c>
    </row>
    <row r="71" spans="2:4" s="18" customFormat="1" ht="20" customHeight="1" x14ac:dyDescent="0.2">
      <c r="B71" s="157" t="s">
        <v>389</v>
      </c>
      <c r="C71" s="158">
        <v>733</v>
      </c>
      <c r="D71" s="159">
        <v>0.3928209690298447</v>
      </c>
    </row>
    <row r="72" spans="2:4" s="18" customFormat="1" ht="20" customHeight="1" x14ac:dyDescent="0.2">
      <c r="B72" s="157" t="s">
        <v>512</v>
      </c>
      <c r="C72" s="158">
        <v>644</v>
      </c>
      <c r="D72" s="159">
        <v>0.34512510785159622</v>
      </c>
    </row>
    <row r="73" spans="2:4" s="18" customFormat="1" ht="20" customHeight="1" x14ac:dyDescent="0.2">
      <c r="B73" s="157" t="s">
        <v>390</v>
      </c>
      <c r="C73" s="158">
        <v>636</v>
      </c>
      <c r="D73" s="159">
        <v>0.34083783943107948</v>
      </c>
    </row>
    <row r="74" spans="2:4" s="18" customFormat="1" ht="20" customHeight="1" x14ac:dyDescent="0.2">
      <c r="B74" s="157" t="s">
        <v>391</v>
      </c>
      <c r="C74" s="158">
        <v>605</v>
      </c>
      <c r="D74" s="159">
        <v>0.32422467430157714</v>
      </c>
    </row>
    <row r="75" spans="2:4" s="18" customFormat="1" ht="20" customHeight="1" x14ac:dyDescent="0.2">
      <c r="B75" s="157" t="s">
        <v>392</v>
      </c>
      <c r="C75" s="158">
        <v>575</v>
      </c>
      <c r="D75" s="159">
        <v>0.30814741772463944</v>
      </c>
    </row>
    <row r="76" spans="2:4" s="18" customFormat="1" ht="20" customHeight="1" x14ac:dyDescent="0.2">
      <c r="B76" s="157" t="s">
        <v>393</v>
      </c>
      <c r="C76" s="158">
        <v>569</v>
      </c>
      <c r="D76" s="159">
        <v>0.30493196640925191</v>
      </c>
    </row>
    <row r="77" spans="2:4" s="18" customFormat="1" ht="20" customHeight="1" x14ac:dyDescent="0.2">
      <c r="B77" s="157" t="s">
        <v>394</v>
      </c>
      <c r="C77" s="158">
        <v>559</v>
      </c>
      <c r="D77" s="159">
        <v>0.29957288088360601</v>
      </c>
    </row>
    <row r="78" spans="2:4" s="18" customFormat="1" ht="20" customHeight="1" x14ac:dyDescent="0.2">
      <c r="B78" s="157" t="s">
        <v>395</v>
      </c>
      <c r="C78" s="158">
        <v>558</v>
      </c>
      <c r="D78" s="159">
        <v>0.29903697233104143</v>
      </c>
    </row>
    <row r="79" spans="2:4" s="18" customFormat="1" ht="20" customHeight="1" x14ac:dyDescent="0.2">
      <c r="B79" s="157" t="s">
        <v>396</v>
      </c>
      <c r="C79" s="158">
        <v>555</v>
      </c>
      <c r="D79" s="159">
        <v>0.29742924667334764</v>
      </c>
    </row>
    <row r="80" spans="2:4" s="18" customFormat="1" ht="20" customHeight="1" x14ac:dyDescent="0.2">
      <c r="B80" s="157" t="s">
        <v>397</v>
      </c>
      <c r="C80" s="158">
        <v>549</v>
      </c>
      <c r="D80" s="159">
        <v>0.29421379535796011</v>
      </c>
    </row>
    <row r="81" spans="2:4" s="18" customFormat="1" ht="20" customHeight="1" x14ac:dyDescent="0.2">
      <c r="B81" s="157" t="s">
        <v>398</v>
      </c>
      <c r="C81" s="158">
        <v>547</v>
      </c>
      <c r="D81" s="159">
        <v>0.29314197825283095</v>
      </c>
    </row>
    <row r="82" spans="2:4" s="18" customFormat="1" ht="20" customHeight="1" x14ac:dyDescent="0.2">
      <c r="B82" s="157" t="s">
        <v>513</v>
      </c>
      <c r="C82" s="158">
        <v>544</v>
      </c>
      <c r="D82" s="159">
        <v>0.29153425259513716</v>
      </c>
    </row>
    <row r="83" spans="2:4" s="18" customFormat="1" ht="20" customHeight="1" x14ac:dyDescent="0.2">
      <c r="B83" s="157" t="s">
        <v>399</v>
      </c>
      <c r="C83" s="158">
        <v>532</v>
      </c>
      <c r="D83" s="159">
        <v>0.2851033499643621</v>
      </c>
    </row>
    <row r="84" spans="2:4" s="18" customFormat="1" ht="20" customHeight="1" x14ac:dyDescent="0.2">
      <c r="B84" s="157" t="s">
        <v>400</v>
      </c>
      <c r="C84" s="158">
        <v>519</v>
      </c>
      <c r="D84" s="159">
        <v>0.2781365387810224</v>
      </c>
    </row>
    <row r="85" spans="2:4" s="18" customFormat="1" ht="20" customHeight="1" x14ac:dyDescent="0.2">
      <c r="B85" s="157" t="s">
        <v>401</v>
      </c>
      <c r="C85" s="158">
        <v>498</v>
      </c>
      <c r="D85" s="159">
        <v>0.26688245917716602</v>
      </c>
    </row>
    <row r="86" spans="2:4" s="18" customFormat="1" ht="20" customHeight="1" x14ac:dyDescent="0.2">
      <c r="B86" s="157" t="s">
        <v>402</v>
      </c>
      <c r="C86" s="158">
        <v>482</v>
      </c>
      <c r="D86" s="159">
        <v>0.25830792233613259</v>
      </c>
    </row>
    <row r="87" spans="2:4" s="18" customFormat="1" ht="20" customHeight="1" x14ac:dyDescent="0.2">
      <c r="B87" s="157" t="s">
        <v>514</v>
      </c>
      <c r="C87" s="158">
        <v>481</v>
      </c>
      <c r="D87" s="159">
        <v>0.25777201378356801</v>
      </c>
    </row>
    <row r="88" spans="2:4" s="18" customFormat="1" ht="20" customHeight="1" x14ac:dyDescent="0.2">
      <c r="B88" s="157" t="s">
        <v>403</v>
      </c>
      <c r="C88" s="158">
        <v>458</v>
      </c>
      <c r="D88" s="159">
        <v>0.24544611707458239</v>
      </c>
    </row>
    <row r="89" spans="2:4" s="18" customFormat="1" ht="20" customHeight="1" x14ac:dyDescent="0.2">
      <c r="B89" s="157" t="s">
        <v>404</v>
      </c>
      <c r="C89" s="158">
        <v>446</v>
      </c>
      <c r="D89" s="159">
        <v>0.2390152144438073</v>
      </c>
    </row>
    <row r="90" spans="2:4" s="18" customFormat="1" ht="20" customHeight="1" x14ac:dyDescent="0.2">
      <c r="B90" s="157" t="s">
        <v>515</v>
      </c>
      <c r="C90" s="158">
        <v>425</v>
      </c>
      <c r="D90" s="159">
        <v>0.22776113483995089</v>
      </c>
    </row>
    <row r="91" spans="2:4" s="18" customFormat="1" ht="20" customHeight="1" x14ac:dyDescent="0.2">
      <c r="B91" s="157" t="s">
        <v>405</v>
      </c>
      <c r="C91" s="158">
        <v>422</v>
      </c>
      <c r="D91" s="159">
        <v>0.22615340918225713</v>
      </c>
    </row>
    <row r="92" spans="2:4" s="18" customFormat="1" ht="20" customHeight="1" x14ac:dyDescent="0.2">
      <c r="B92" s="157" t="s">
        <v>406</v>
      </c>
      <c r="C92" s="158">
        <v>406</v>
      </c>
      <c r="D92" s="159">
        <v>0.21757887234122369</v>
      </c>
    </row>
    <row r="93" spans="2:4" s="18" customFormat="1" ht="20" customHeight="1" x14ac:dyDescent="0.2">
      <c r="B93" s="157" t="s">
        <v>516</v>
      </c>
      <c r="C93" s="158">
        <v>401</v>
      </c>
      <c r="D93" s="159">
        <v>0.21489932957840077</v>
      </c>
    </row>
    <row r="94" spans="2:4" s="18" customFormat="1" ht="20" customHeight="1" x14ac:dyDescent="0.2">
      <c r="B94" s="157" t="s">
        <v>407</v>
      </c>
      <c r="C94" s="158">
        <v>398</v>
      </c>
      <c r="D94" s="159">
        <v>0.21329160392070698</v>
      </c>
    </row>
    <row r="95" spans="2:4" s="18" customFormat="1" ht="20" customHeight="1" x14ac:dyDescent="0.2">
      <c r="B95" s="157" t="s">
        <v>408</v>
      </c>
      <c r="C95" s="158">
        <v>377</v>
      </c>
      <c r="D95" s="159">
        <v>0.20203752431685057</v>
      </c>
    </row>
    <row r="96" spans="2:4" s="18" customFormat="1" ht="20" customHeight="1" x14ac:dyDescent="0.2">
      <c r="B96" s="157" t="s">
        <v>409</v>
      </c>
      <c r="C96" s="158">
        <v>361</v>
      </c>
      <c r="D96" s="159">
        <v>0.19346298747581714</v>
      </c>
    </row>
    <row r="97" spans="2:4" s="18" customFormat="1" ht="20" customHeight="1" x14ac:dyDescent="0.2">
      <c r="B97" s="157" t="s">
        <v>553</v>
      </c>
      <c r="C97" s="158">
        <v>354</v>
      </c>
      <c r="D97" s="159">
        <v>0.18971162760786497</v>
      </c>
    </row>
    <row r="98" spans="2:4" s="18" customFormat="1" ht="20" customHeight="1" x14ac:dyDescent="0.2">
      <c r="B98" s="157" t="s">
        <v>410</v>
      </c>
      <c r="C98" s="158">
        <v>324</v>
      </c>
      <c r="D98" s="159">
        <v>0.17363437103092727</v>
      </c>
    </row>
    <row r="99" spans="2:4" s="18" customFormat="1" ht="20" customHeight="1" x14ac:dyDescent="0.2">
      <c r="B99" s="157" t="s">
        <v>411</v>
      </c>
      <c r="C99" s="158">
        <v>316</v>
      </c>
      <c r="D99" s="159">
        <v>0.16934710261041055</v>
      </c>
    </row>
    <row r="100" spans="2:4" s="18" customFormat="1" ht="20" customHeight="1" x14ac:dyDescent="0.2">
      <c r="B100" s="157" t="s">
        <v>412</v>
      </c>
      <c r="C100" s="158">
        <v>313</v>
      </c>
      <c r="D100" s="159">
        <v>0.16773937695271679</v>
      </c>
    </row>
    <row r="101" spans="2:4" s="18" customFormat="1" ht="20" customHeight="1" x14ac:dyDescent="0.2">
      <c r="B101" s="157" t="s">
        <v>413</v>
      </c>
      <c r="C101" s="158">
        <v>312</v>
      </c>
      <c r="D101" s="159">
        <v>0.16720346840015221</v>
      </c>
    </row>
    <row r="102" spans="2:4" s="18" customFormat="1" ht="20" customHeight="1" x14ac:dyDescent="0.2">
      <c r="B102" s="157" t="s">
        <v>414</v>
      </c>
      <c r="C102" s="158">
        <v>310</v>
      </c>
      <c r="D102" s="159">
        <v>0.16613165129502303</v>
      </c>
    </row>
    <row r="103" spans="2:4" s="18" customFormat="1" ht="20" customHeight="1" x14ac:dyDescent="0.2">
      <c r="B103" s="157" t="s">
        <v>415</v>
      </c>
      <c r="C103" s="158">
        <v>310</v>
      </c>
      <c r="D103" s="159">
        <v>0.16613165129502303</v>
      </c>
    </row>
    <row r="104" spans="2:4" s="18" customFormat="1" ht="20" customHeight="1" x14ac:dyDescent="0.2">
      <c r="B104" s="157" t="s">
        <v>554</v>
      </c>
      <c r="C104" s="158">
        <v>306</v>
      </c>
      <c r="D104" s="159">
        <v>0.16398801708476465</v>
      </c>
    </row>
    <row r="105" spans="2:4" s="18" customFormat="1" ht="20" customHeight="1" x14ac:dyDescent="0.2">
      <c r="B105" s="157" t="s">
        <v>416</v>
      </c>
      <c r="C105" s="158">
        <v>305</v>
      </c>
      <c r="D105" s="159">
        <v>0.16345210853220007</v>
      </c>
    </row>
    <row r="106" spans="2:4" s="18" customFormat="1" ht="20" customHeight="1" x14ac:dyDescent="0.2">
      <c r="B106" s="157" t="s">
        <v>417</v>
      </c>
      <c r="C106" s="158">
        <v>286</v>
      </c>
      <c r="D106" s="159">
        <v>0.15326984603347285</v>
      </c>
    </row>
    <row r="107" spans="2:4" s="18" customFormat="1" ht="20" customHeight="1" x14ac:dyDescent="0.2">
      <c r="B107" s="157" t="s">
        <v>418</v>
      </c>
      <c r="C107" s="158">
        <v>264</v>
      </c>
      <c r="D107" s="159">
        <v>0.14147985787705186</v>
      </c>
    </row>
    <row r="108" spans="2:4" s="18" customFormat="1" ht="20" customHeight="1" x14ac:dyDescent="0.2">
      <c r="B108" s="157" t="s">
        <v>419</v>
      </c>
      <c r="C108" s="158">
        <v>257</v>
      </c>
      <c r="D108" s="159">
        <v>0.13772849800909973</v>
      </c>
    </row>
    <row r="109" spans="2:4" s="18" customFormat="1" ht="20" customHeight="1" x14ac:dyDescent="0.2">
      <c r="B109" s="157" t="s">
        <v>420</v>
      </c>
      <c r="C109" s="158">
        <v>256</v>
      </c>
      <c r="D109" s="159">
        <v>0.13719258945653515</v>
      </c>
    </row>
    <row r="110" spans="2:4" s="18" customFormat="1" ht="20" customHeight="1" x14ac:dyDescent="0.2">
      <c r="B110" s="157" t="s">
        <v>421</v>
      </c>
      <c r="C110" s="158">
        <v>253</v>
      </c>
      <c r="D110" s="159">
        <v>0.13558486379884135</v>
      </c>
    </row>
    <row r="111" spans="2:4" s="18" customFormat="1" ht="20" customHeight="1" x14ac:dyDescent="0.2">
      <c r="B111" s="157" t="s">
        <v>517</v>
      </c>
      <c r="C111" s="158">
        <v>247</v>
      </c>
      <c r="D111" s="159">
        <v>0.13236941248345382</v>
      </c>
    </row>
    <row r="112" spans="2:4" s="18" customFormat="1" ht="20" customHeight="1" x14ac:dyDescent="0.2">
      <c r="B112" s="157" t="s">
        <v>422</v>
      </c>
      <c r="C112" s="158">
        <v>236</v>
      </c>
      <c r="D112" s="159">
        <v>0.12647441840524334</v>
      </c>
    </row>
    <row r="113" spans="2:4" s="18" customFormat="1" ht="20" customHeight="1" x14ac:dyDescent="0.2">
      <c r="B113" s="157" t="s">
        <v>423</v>
      </c>
      <c r="C113" s="158">
        <v>231</v>
      </c>
      <c r="D113" s="159">
        <v>0.12379487564242039</v>
      </c>
    </row>
    <row r="114" spans="2:4" s="18" customFormat="1" ht="20" customHeight="1" x14ac:dyDescent="0.2">
      <c r="B114" s="157" t="s">
        <v>424</v>
      </c>
      <c r="C114" s="158">
        <v>201</v>
      </c>
      <c r="D114" s="159">
        <v>0.10771761906548266</v>
      </c>
    </row>
    <row r="115" spans="2:4" s="18" customFormat="1" ht="20" customHeight="1" x14ac:dyDescent="0.2">
      <c r="B115" s="157" t="s">
        <v>425</v>
      </c>
      <c r="C115" s="158">
        <v>194</v>
      </c>
      <c r="D115" s="159">
        <v>0.10396625919753054</v>
      </c>
    </row>
    <row r="116" spans="2:4" s="18" customFormat="1" ht="20" customHeight="1" x14ac:dyDescent="0.2">
      <c r="B116" s="157" t="s">
        <v>518</v>
      </c>
      <c r="C116" s="158">
        <v>191</v>
      </c>
      <c r="D116" s="159">
        <v>0.10235853353983676</v>
      </c>
    </row>
    <row r="117" spans="2:4" s="18" customFormat="1" ht="20" customHeight="1" x14ac:dyDescent="0.2">
      <c r="B117" s="157" t="s">
        <v>426</v>
      </c>
      <c r="C117" s="158">
        <v>179</v>
      </c>
      <c r="D117" s="159">
        <v>9.5927630909061687E-2</v>
      </c>
    </row>
    <row r="118" spans="2:4" s="18" customFormat="1" ht="20" customHeight="1" x14ac:dyDescent="0.2">
      <c r="B118" s="157" t="s">
        <v>427</v>
      </c>
      <c r="C118" s="158">
        <v>167</v>
      </c>
      <c r="D118" s="159">
        <v>8.9496728278286586E-2</v>
      </c>
    </row>
    <row r="119" spans="2:4" s="18" customFormat="1" ht="20" customHeight="1" x14ac:dyDescent="0.2">
      <c r="B119" s="157" t="s">
        <v>428</v>
      </c>
      <c r="C119" s="158">
        <v>157</v>
      </c>
      <c r="D119" s="159">
        <v>8.4137642752640684E-2</v>
      </c>
    </row>
    <row r="120" spans="2:4" s="18" customFormat="1" ht="20" customHeight="1" x14ac:dyDescent="0.2">
      <c r="B120" s="157" t="s">
        <v>429</v>
      </c>
      <c r="C120" s="158">
        <v>156</v>
      </c>
      <c r="D120" s="159">
        <v>8.3601734200076105E-2</v>
      </c>
    </row>
    <row r="121" spans="2:4" s="18" customFormat="1" ht="20" customHeight="1" x14ac:dyDescent="0.2">
      <c r="B121" s="157" t="s">
        <v>430</v>
      </c>
      <c r="C121" s="158">
        <v>152</v>
      </c>
      <c r="D121" s="159">
        <v>8.1458099989817734E-2</v>
      </c>
    </row>
    <row r="122" spans="2:4" s="18" customFormat="1" ht="20" customHeight="1" x14ac:dyDescent="0.2">
      <c r="B122" s="157" t="s">
        <v>431</v>
      </c>
      <c r="C122" s="158">
        <v>140</v>
      </c>
      <c r="D122" s="159">
        <v>7.5027197359042661E-2</v>
      </c>
    </row>
    <row r="123" spans="2:4" s="18" customFormat="1" ht="20" customHeight="1" x14ac:dyDescent="0.2">
      <c r="B123" s="157" t="s">
        <v>432</v>
      </c>
      <c r="C123" s="158">
        <v>137</v>
      </c>
      <c r="D123" s="159">
        <v>7.3419471701348882E-2</v>
      </c>
    </row>
    <row r="124" spans="2:4" s="18" customFormat="1" ht="20" customHeight="1" x14ac:dyDescent="0.2">
      <c r="B124" s="157" t="s">
        <v>519</v>
      </c>
      <c r="C124" s="158">
        <v>118</v>
      </c>
      <c r="D124" s="159">
        <v>6.3237209202621672E-2</v>
      </c>
    </row>
    <row r="125" spans="2:4" s="18" customFormat="1" ht="20" customHeight="1" x14ac:dyDescent="0.2">
      <c r="B125" s="157" t="s">
        <v>520</v>
      </c>
      <c r="C125" s="158">
        <v>117</v>
      </c>
      <c r="D125" s="159">
        <v>6.2701300650057079E-2</v>
      </c>
    </row>
    <row r="126" spans="2:4" s="18" customFormat="1" ht="20" customHeight="1" x14ac:dyDescent="0.2">
      <c r="B126" s="157" t="s">
        <v>433</v>
      </c>
      <c r="C126" s="158">
        <v>113</v>
      </c>
      <c r="D126" s="159">
        <v>6.0557666439798721E-2</v>
      </c>
    </row>
    <row r="127" spans="2:4" s="18" customFormat="1" ht="20" customHeight="1" x14ac:dyDescent="0.2">
      <c r="B127" s="157" t="s">
        <v>521</v>
      </c>
      <c r="C127" s="158">
        <v>111</v>
      </c>
      <c r="D127" s="159">
        <v>5.9485849334669529E-2</v>
      </c>
    </row>
    <row r="128" spans="2:4" s="18" customFormat="1" ht="20" customHeight="1" x14ac:dyDescent="0.2">
      <c r="B128" s="157" t="s">
        <v>434</v>
      </c>
      <c r="C128" s="158">
        <v>111</v>
      </c>
      <c r="D128" s="159">
        <v>5.9485849334669529E-2</v>
      </c>
    </row>
    <row r="129" spans="2:4" s="18" customFormat="1" ht="20" customHeight="1" x14ac:dyDescent="0.2">
      <c r="B129" s="157" t="s">
        <v>555</v>
      </c>
      <c r="C129" s="158">
        <v>109</v>
      </c>
      <c r="D129" s="159">
        <v>5.841403222954035E-2</v>
      </c>
    </row>
    <row r="130" spans="2:4" s="18" customFormat="1" ht="20" customHeight="1" x14ac:dyDescent="0.2">
      <c r="B130" s="157" t="s">
        <v>435</v>
      </c>
      <c r="C130" s="158">
        <v>1012</v>
      </c>
      <c r="D130" s="159">
        <v>0.54233945519536542</v>
      </c>
    </row>
    <row r="131" spans="2:4" s="18" customFormat="1" ht="20" customHeight="1" x14ac:dyDescent="0.2">
      <c r="B131" s="175" t="s">
        <v>3</v>
      </c>
      <c r="C131" s="160">
        <v>186599</v>
      </c>
      <c r="D131" s="161">
        <v>99.999999999999957</v>
      </c>
    </row>
    <row r="132" spans="2:4" s="18" customFormat="1" ht="20" customHeight="1" x14ac:dyDescent="0.2">
      <c r="B132" s="73" t="s">
        <v>29</v>
      </c>
      <c r="C132" s="109"/>
      <c r="D132" s="109"/>
    </row>
    <row r="133" spans="2:4" s="18" customFormat="1" ht="20" customHeight="1" x14ac:dyDescent="0.2">
      <c r="B133" s="14" t="s">
        <v>37</v>
      </c>
    </row>
    <row r="134" spans="2:4" s="18" customFormat="1" ht="20" customHeight="1" x14ac:dyDescent="0.2"/>
    <row r="135" spans="2:4" s="18" customFormat="1" ht="20" hidden="1" customHeight="1" x14ac:dyDescent="0.2"/>
    <row r="136" spans="2:4" s="18" customFormat="1" ht="20" hidden="1" customHeight="1" x14ac:dyDescent="0.2"/>
    <row r="137" spans="2:4" s="18" customFormat="1" ht="20" hidden="1" customHeight="1" x14ac:dyDescent="0.2"/>
    <row r="138" spans="2:4" s="18" customFormat="1" ht="20" hidden="1" customHeight="1" x14ac:dyDescent="0.2"/>
    <row r="139" spans="2:4" s="18" customFormat="1" ht="20" hidden="1" customHeight="1" x14ac:dyDescent="0.2"/>
    <row r="140" spans="2:4" s="18" customFormat="1" ht="20" hidden="1" customHeight="1" x14ac:dyDescent="0.2"/>
    <row r="141" spans="2:4" s="18" customFormat="1" ht="20" hidden="1" customHeight="1" x14ac:dyDescent="0.2"/>
    <row r="142" spans="2:4" s="18" customFormat="1" ht="20" hidden="1" customHeight="1" x14ac:dyDescent="0.2"/>
    <row r="143" spans="2:4" s="18" customFormat="1" ht="20" hidden="1" customHeight="1" x14ac:dyDescent="0.2"/>
    <row r="144" spans="2:4" s="18" customFormat="1" ht="20" hidden="1" customHeight="1" x14ac:dyDescent="0.2"/>
    <row r="145" s="18" customFormat="1" ht="20" hidden="1" customHeight="1" x14ac:dyDescent="0.2"/>
    <row r="146" s="18" customFormat="1" ht="20" hidden="1" customHeight="1" x14ac:dyDescent="0.2"/>
    <row r="147" s="18" customFormat="1" ht="20" hidden="1" customHeight="1" x14ac:dyDescent="0.2"/>
    <row r="148" s="18" customFormat="1" ht="20" hidden="1" customHeight="1" x14ac:dyDescent="0.2"/>
    <row r="149" s="18" customFormat="1" ht="20" hidden="1" customHeight="1" x14ac:dyDescent="0.2"/>
    <row r="150" s="18" customFormat="1" ht="20" hidden="1" customHeight="1" x14ac:dyDescent="0.2"/>
    <row r="151" s="18" customFormat="1" ht="20" hidden="1" customHeight="1" x14ac:dyDescent="0.2"/>
    <row r="152" s="18" customFormat="1" ht="20" hidden="1" customHeight="1" x14ac:dyDescent="0.2"/>
    <row r="153" s="18" customFormat="1" ht="20" hidden="1" customHeight="1" x14ac:dyDescent="0.2"/>
    <row r="154" s="18" customFormat="1" ht="20" hidden="1" customHeight="1" x14ac:dyDescent="0.2"/>
    <row r="155" s="18" customFormat="1" ht="20" hidden="1" customHeight="1" x14ac:dyDescent="0.2"/>
    <row r="156" s="18" customFormat="1" ht="20" hidden="1" customHeight="1" x14ac:dyDescent="0.2"/>
    <row r="157" s="18" customFormat="1" ht="20" hidden="1" customHeight="1" x14ac:dyDescent="0.2"/>
    <row r="158" s="18" customFormat="1" ht="20" hidden="1" customHeight="1" x14ac:dyDescent="0.2"/>
    <row r="159" s="18" customFormat="1" ht="20" hidden="1" customHeight="1" x14ac:dyDescent="0.2"/>
    <row r="160" s="18" customFormat="1" ht="20" hidden="1" customHeight="1" x14ac:dyDescent="0.2"/>
    <row r="161" spans="6:8" s="18" customFormat="1" ht="20" hidden="1" customHeight="1" x14ac:dyDescent="0.2"/>
    <row r="162" spans="6:8" s="18" customFormat="1" ht="20" hidden="1" customHeight="1" x14ac:dyDescent="0.2"/>
    <row r="163" spans="6:8" s="18" customFormat="1" ht="20" hidden="1" customHeight="1" x14ac:dyDescent="0.2"/>
    <row r="164" spans="6:8" s="18" customFormat="1" ht="20" hidden="1" customHeight="1" x14ac:dyDescent="0.2"/>
    <row r="165" spans="6:8" s="18" customFormat="1" ht="20" hidden="1" customHeight="1" x14ac:dyDescent="0.2"/>
    <row r="166" spans="6:8" s="18" customFormat="1" ht="20" hidden="1" customHeight="1" x14ac:dyDescent="0.2"/>
    <row r="167" spans="6:8" s="18" customFormat="1" ht="20" hidden="1" customHeight="1" x14ac:dyDescent="0.2"/>
    <row r="168" spans="6:8" s="18" customFormat="1" ht="20" hidden="1" customHeight="1" x14ac:dyDescent="0.2"/>
    <row r="169" spans="6:8" s="18" customFormat="1" ht="20" hidden="1" customHeight="1" x14ac:dyDescent="0.2"/>
    <row r="170" spans="6:8" s="18" customFormat="1" ht="20" hidden="1" customHeight="1" x14ac:dyDescent="0.2"/>
    <row r="171" spans="6:8" s="18" customFormat="1" ht="20" hidden="1" customHeight="1" x14ac:dyDescent="0.2"/>
    <row r="172" spans="6:8" s="18" customFormat="1" ht="20" hidden="1" customHeight="1" x14ac:dyDescent="0.2"/>
    <row r="173" spans="6:8" s="18" customFormat="1" ht="20" hidden="1" customHeight="1" x14ac:dyDescent="0.2"/>
    <row r="174" spans="6:8" s="18" customFormat="1" ht="20" hidden="1" customHeight="1" x14ac:dyDescent="0.2"/>
    <row r="175" spans="6:8" s="18" customFormat="1" ht="20" hidden="1" customHeight="1" x14ac:dyDescent="0.2">
      <c r="F175" s="14"/>
      <c r="G175" s="14"/>
      <c r="H175" s="14"/>
    </row>
    <row r="176" spans="6:8" s="18" customFormat="1" ht="20" hidden="1" customHeight="1" x14ac:dyDescent="0.2"/>
    <row r="177" s="18" customFormat="1" ht="20" hidden="1" customHeight="1" x14ac:dyDescent="0.2"/>
    <row r="178" s="18" customFormat="1" ht="20" hidden="1" customHeight="1" x14ac:dyDescent="0.2"/>
    <row r="179" s="18" customFormat="1" ht="20" hidden="1" customHeight="1" x14ac:dyDescent="0.2"/>
    <row r="180" s="18" customFormat="1" ht="20" hidden="1" customHeight="1" x14ac:dyDescent="0.2"/>
    <row r="181" s="18" customFormat="1" ht="20" hidden="1" customHeight="1" x14ac:dyDescent="0.2"/>
    <row r="182" s="18" customFormat="1" ht="20" hidden="1" customHeight="1" x14ac:dyDescent="0.2"/>
    <row r="183" s="18" customFormat="1" ht="20" hidden="1" customHeight="1" x14ac:dyDescent="0.2"/>
    <row r="184" s="18" customFormat="1" ht="20" hidden="1" customHeight="1" x14ac:dyDescent="0.2"/>
    <row r="185" s="18" customFormat="1" ht="20" hidden="1" customHeight="1" x14ac:dyDescent="0.2"/>
    <row r="186" s="18" customFormat="1" ht="20" hidden="1" customHeight="1" x14ac:dyDescent="0.2"/>
    <row r="187" s="18" customFormat="1" ht="20" hidden="1" customHeight="1" x14ac:dyDescent="0.2"/>
    <row r="188" s="18" customFormat="1" ht="20" hidden="1" customHeight="1" x14ac:dyDescent="0.2"/>
    <row r="189" s="18" customFormat="1" ht="20" hidden="1" customHeight="1" x14ac:dyDescent="0.2"/>
    <row r="190" s="18" customFormat="1" ht="20" hidden="1" customHeight="1" x14ac:dyDescent="0.2"/>
    <row r="191" s="18" customFormat="1" ht="20" hidden="1" customHeight="1" x14ac:dyDescent="0.2"/>
    <row r="192" ht="25" hidden="1" customHeight="1" x14ac:dyDescent="0.2"/>
    <row r="193" ht="20" hidden="1" customHeight="1" x14ac:dyDescent="0.2"/>
    <row r="232" spans="5:5" hidden="1" x14ac:dyDescent="0.2">
      <c r="E232" s="109"/>
    </row>
  </sheetData>
  <sheetProtection algorithmName="SHA-512" hashValue="8kXe8prxIoAyf5KPxaj9oUIZdbQLTFiGr+awDTYDzQQ8fx6kFYfB1i+QG5NGiblL18SOWhGR7dkmrczvC9a6IQ==" saltValue="T0JYqkov8vJW+yuv0LYBcA==" spinCount="100000" sheet="1" objects="1" scenarios="1"/>
  <sortState xmlns:xlrd2="http://schemas.microsoft.com/office/spreadsheetml/2017/richdata2" ref="B4:D47">
    <sortCondition descending="1" ref="C4:C47"/>
  </sortState>
  <mergeCells count="3">
    <mergeCell ref="B3:B4"/>
    <mergeCell ref="B1:I1"/>
    <mergeCell ref="C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/>
  <dimension ref="A1:I14"/>
  <sheetViews>
    <sheetView showGridLines="0" zoomScaleNormal="100" workbookViewId="0"/>
  </sheetViews>
  <sheetFormatPr baseColWidth="10" defaultColWidth="0" defaultRowHeight="15" zeroHeight="1" x14ac:dyDescent="0.2"/>
  <cols>
    <col min="1" max="1" width="5" customWidth="1"/>
    <col min="2" max="2" width="30.83203125" customWidth="1"/>
    <col min="3" max="4" width="20.83203125" customWidth="1"/>
    <col min="5" max="5" width="4.6640625" customWidth="1"/>
    <col min="6" max="6" width="19.1640625" bestFit="1" customWidth="1"/>
    <col min="7" max="8" width="15.83203125" customWidth="1"/>
    <col min="9" max="9" width="11.5" customWidth="1"/>
    <col min="10" max="16384" width="11.5" hidden="1"/>
  </cols>
  <sheetData>
    <row r="1" spans="1:9" ht="100" customHeight="1" x14ac:dyDescent="0.2">
      <c r="A1" s="93"/>
      <c r="B1" s="199" t="s">
        <v>102</v>
      </c>
      <c r="C1" s="199"/>
      <c r="D1" s="199"/>
      <c r="E1" s="199"/>
      <c r="F1" s="199"/>
      <c r="G1" s="199"/>
      <c r="H1" s="199"/>
      <c r="I1" s="199"/>
    </row>
    <row r="2" spans="1:9" ht="19.75" customHeight="1" x14ac:dyDescent="0.2">
      <c r="C2" s="2"/>
      <c r="D2" s="2"/>
      <c r="E2" s="2"/>
    </row>
    <row r="3" spans="1:9" ht="40" customHeight="1" x14ac:dyDescent="0.2">
      <c r="B3" s="200" t="s">
        <v>30</v>
      </c>
      <c r="C3" s="204" t="s">
        <v>496</v>
      </c>
      <c r="D3" s="204"/>
      <c r="E3" s="51"/>
      <c r="F3" s="18"/>
      <c r="G3" s="18"/>
      <c r="H3" s="18"/>
    </row>
    <row r="4" spans="1:9" ht="20" customHeight="1" x14ac:dyDescent="0.2">
      <c r="B4" s="201"/>
      <c r="C4" s="95" t="s">
        <v>5</v>
      </c>
      <c r="D4" s="95" t="s">
        <v>6</v>
      </c>
      <c r="E4" s="51"/>
    </row>
    <row r="5" spans="1:9" s="18" customFormat="1" ht="20" customHeight="1" x14ac:dyDescent="0.2">
      <c r="B5" s="74" t="s">
        <v>56</v>
      </c>
      <c r="C5" s="75">
        <v>152967</v>
      </c>
      <c r="D5" s="77">
        <f>(C5/$C$8)*100</f>
        <v>81.976323560147705</v>
      </c>
      <c r="E5" s="55"/>
      <c r="F5"/>
      <c r="G5"/>
      <c r="H5"/>
    </row>
    <row r="6" spans="1:9" s="18" customFormat="1" ht="20" customHeight="1" x14ac:dyDescent="0.2">
      <c r="B6" s="74" t="s">
        <v>38</v>
      </c>
      <c r="C6" s="75">
        <v>32207</v>
      </c>
      <c r="D6" s="77">
        <f>(C6/$C$8)*100</f>
        <v>17.260006752447762</v>
      </c>
      <c r="E6" s="56"/>
      <c r="F6"/>
      <c r="G6"/>
      <c r="H6"/>
    </row>
    <row r="7" spans="1:9" s="18" customFormat="1" ht="20" customHeight="1" x14ac:dyDescent="0.2">
      <c r="B7" s="74" t="s">
        <v>47</v>
      </c>
      <c r="C7" s="75">
        <v>1425</v>
      </c>
      <c r="D7" s="77">
        <f>(C7/$C$8)*100</f>
        <v>0.76366968740454122</v>
      </c>
      <c r="E7" s="56"/>
      <c r="F7"/>
      <c r="G7"/>
      <c r="H7"/>
    </row>
    <row r="8" spans="1:9" s="18" customFormat="1" ht="20" customHeight="1" x14ac:dyDescent="0.2">
      <c r="B8" s="50" t="s">
        <v>3</v>
      </c>
      <c r="C8" s="76">
        <f>SUM(C5:C7)</f>
        <v>186599</v>
      </c>
      <c r="D8" s="78">
        <f>SUM(D5:D7)</f>
        <v>100.00000000000001</v>
      </c>
      <c r="E8" s="55"/>
      <c r="F8"/>
      <c r="G8"/>
      <c r="H8"/>
    </row>
    <row r="9" spans="1:9" s="18" customFormat="1" ht="25" customHeight="1" x14ac:dyDescent="0.2">
      <c r="B9" s="20" t="s">
        <v>37</v>
      </c>
      <c r="C9" s="20"/>
      <c r="D9" s="20"/>
      <c r="E9" s="20"/>
      <c r="F9"/>
      <c r="G9"/>
      <c r="H9"/>
    </row>
    <row r="10" spans="1:9" s="18" customFormat="1" ht="20" hidden="1" customHeight="1" x14ac:dyDescent="0.2">
      <c r="B10" s="13"/>
      <c r="C10" s="13"/>
      <c r="D10" s="13"/>
      <c r="E10" s="13"/>
      <c r="F10"/>
      <c r="G10"/>
      <c r="H10"/>
    </row>
    <row r="11" spans="1:9" s="18" customFormat="1" ht="20" hidden="1" customHeight="1" x14ac:dyDescent="0.2">
      <c r="B11" s="218"/>
      <c r="C11" s="218"/>
      <c r="D11" s="218"/>
      <c r="E11" s="218"/>
      <c r="F11"/>
      <c r="G11"/>
      <c r="H11"/>
    </row>
    <row r="12" spans="1:9" ht="31" hidden="1" customHeight="1" x14ac:dyDescent="0.2">
      <c r="B12" s="2"/>
    </row>
    <row r="13" spans="1:9" x14ac:dyDescent="0.2"/>
    <row r="14" spans="1:9" x14ac:dyDescent="0.2"/>
  </sheetData>
  <sheetProtection algorithmName="SHA-512" hashValue="SM7vbwX1bJfjQ+yHTP7NroFgR3bmqk/AhJT1TEWS3Y77PKN1QxSYvSct8ahhb+/N3XCHebudjNmQBUo4Sg/ROQ==" saltValue="DRFbWVhh8nqAE4m2WdJTkg==" spinCount="100000" sheet="1" objects="1" scenarios="1"/>
  <sortState xmlns:xlrd2="http://schemas.microsoft.com/office/spreadsheetml/2017/richdata2" ref="B5:D9">
    <sortCondition descending="1" ref="C4:C9"/>
  </sortState>
  <mergeCells count="4">
    <mergeCell ref="B1:I1"/>
    <mergeCell ref="B3:B4"/>
    <mergeCell ref="B11:E11"/>
    <mergeCell ref="C3:D3"/>
  </mergeCells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1"/>
  <dimension ref="A1:V87"/>
  <sheetViews>
    <sheetView showGridLines="0" zoomScaleNormal="100" workbookViewId="0"/>
  </sheetViews>
  <sheetFormatPr baseColWidth="10" defaultColWidth="0" defaultRowHeight="15" zeroHeight="1" x14ac:dyDescent="0.2"/>
  <cols>
    <col min="1" max="1" width="4.6640625" customWidth="1"/>
    <col min="2" max="2" width="30.83203125" customWidth="1"/>
    <col min="3" max="7" width="10.83203125" customWidth="1"/>
    <col min="8" max="8" width="10.83203125" style="9" customWidth="1"/>
    <col min="9" max="9" width="4.6640625" customWidth="1"/>
    <col min="10" max="10" width="12.5" bestFit="1" customWidth="1"/>
    <col min="11" max="11" width="10" customWidth="1"/>
    <col min="12" max="12" width="20.33203125" customWidth="1"/>
    <col min="13" max="13" width="6.5" customWidth="1"/>
    <col min="14" max="14" width="7.5" customWidth="1"/>
    <col min="15" max="15" width="6.5" customWidth="1"/>
    <col min="16" max="16" width="9.1640625" customWidth="1"/>
    <col min="17" max="17" width="4.33203125" customWidth="1"/>
    <col min="18" max="22" width="0" hidden="1" customWidth="1"/>
    <col min="23" max="16384" width="11.5" hidden="1"/>
  </cols>
  <sheetData>
    <row r="1" spans="1:17" ht="100" customHeight="1" x14ac:dyDescent="0.2">
      <c r="A1" s="93"/>
      <c r="B1" s="202" t="s">
        <v>103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ht="19.5" customHeight="1" x14ac:dyDescent="0.2"/>
    <row r="3" spans="1:17" s="51" customFormat="1" ht="40" customHeight="1" x14ac:dyDescent="0.2">
      <c r="B3" s="204" t="s">
        <v>57</v>
      </c>
      <c r="C3" s="204" t="s">
        <v>496</v>
      </c>
      <c r="D3" s="204"/>
      <c r="E3" s="204"/>
      <c r="F3" s="204"/>
      <c r="G3" s="204"/>
      <c r="H3" s="204"/>
      <c r="J3"/>
      <c r="K3"/>
      <c r="L3"/>
      <c r="M3"/>
      <c r="N3"/>
      <c r="O3"/>
      <c r="P3"/>
    </row>
    <row r="4" spans="1:17" s="51" customFormat="1" ht="20" customHeight="1" x14ac:dyDescent="0.2">
      <c r="B4" s="204"/>
      <c r="C4" s="204" t="s">
        <v>8</v>
      </c>
      <c r="D4" s="204"/>
      <c r="E4" s="204" t="s">
        <v>7</v>
      </c>
      <c r="F4" s="204"/>
      <c r="G4" s="204" t="s">
        <v>3</v>
      </c>
      <c r="H4" s="204" t="s">
        <v>6</v>
      </c>
      <c r="J4"/>
      <c r="K4"/>
      <c r="L4"/>
      <c r="M4"/>
      <c r="N4"/>
      <c r="O4"/>
      <c r="P4"/>
    </row>
    <row r="5" spans="1:17" s="51" customFormat="1" ht="20" customHeight="1" x14ac:dyDescent="0.2">
      <c r="B5" s="204"/>
      <c r="C5" s="132" t="s">
        <v>5</v>
      </c>
      <c r="D5" s="95" t="s">
        <v>6</v>
      </c>
      <c r="E5" s="132" t="s">
        <v>5</v>
      </c>
      <c r="F5" s="95" t="s">
        <v>6</v>
      </c>
      <c r="G5" s="204"/>
      <c r="H5" s="204"/>
      <c r="J5"/>
      <c r="K5"/>
      <c r="L5"/>
      <c r="M5"/>
      <c r="N5"/>
      <c r="O5"/>
      <c r="P5"/>
    </row>
    <row r="6" spans="1:17" s="57" customFormat="1" ht="20" customHeight="1" x14ac:dyDescent="0.2">
      <c r="B6" s="176" t="s">
        <v>31</v>
      </c>
      <c r="C6" s="177">
        <v>3122</v>
      </c>
      <c r="D6" s="178">
        <f t="shared" ref="D6:D12" si="0">(C6/$C$13)*100</f>
        <v>4.1911103354767691</v>
      </c>
      <c r="E6" s="179">
        <v>4481</v>
      </c>
      <c r="F6" s="180">
        <f t="shared" ref="F6:F12" si="1">(E6/$E$13)*100</f>
        <v>3.997038569950405</v>
      </c>
      <c r="G6" s="148">
        <f t="shared" ref="G6:G12" si="2">E6+C6</f>
        <v>7603</v>
      </c>
      <c r="H6" s="180">
        <f t="shared" ref="H6:H12" si="3">(G6/$G$13)*100</f>
        <v>4.0745127251485806</v>
      </c>
      <c r="J6"/>
      <c r="K6"/>
      <c r="L6"/>
      <c r="M6"/>
      <c r="N6"/>
      <c r="O6"/>
      <c r="P6"/>
    </row>
    <row r="7" spans="1:17" s="57" customFormat="1" ht="20" customHeight="1" x14ac:dyDescent="0.2">
      <c r="B7" s="176" t="s">
        <v>32</v>
      </c>
      <c r="C7" s="177">
        <v>14864</v>
      </c>
      <c r="D7" s="178">
        <f t="shared" si="0"/>
        <v>19.954088413365373</v>
      </c>
      <c r="E7" s="179">
        <v>20272</v>
      </c>
      <c r="F7" s="180">
        <f t="shared" si="1"/>
        <v>18.082563242587504</v>
      </c>
      <c r="G7" s="148">
        <f t="shared" si="2"/>
        <v>35136</v>
      </c>
      <c r="H7" s="180">
        <f t="shared" si="3"/>
        <v>18.829682902909447</v>
      </c>
      <c r="J7"/>
      <c r="K7"/>
      <c r="L7"/>
      <c r="M7"/>
      <c r="N7"/>
      <c r="O7"/>
      <c r="P7"/>
    </row>
    <row r="8" spans="1:17" s="57" customFormat="1" ht="20" customHeight="1" x14ac:dyDescent="0.2">
      <c r="B8" s="176" t="s">
        <v>33</v>
      </c>
      <c r="C8" s="177">
        <v>23282</v>
      </c>
      <c r="D8" s="178">
        <f t="shared" si="0"/>
        <v>31.254782456941104</v>
      </c>
      <c r="E8" s="179">
        <v>35552</v>
      </c>
      <c r="F8" s="180">
        <f t="shared" si="1"/>
        <v>31.712277446747777</v>
      </c>
      <c r="G8" s="148">
        <f t="shared" si="2"/>
        <v>58834</v>
      </c>
      <c r="H8" s="180">
        <f t="shared" si="3"/>
        <v>31.529643781585108</v>
      </c>
      <c r="J8"/>
      <c r="K8"/>
      <c r="L8"/>
      <c r="M8"/>
      <c r="N8"/>
      <c r="O8"/>
      <c r="P8"/>
    </row>
    <row r="9" spans="1:17" s="57" customFormat="1" ht="20" customHeight="1" x14ac:dyDescent="0.2">
      <c r="B9" s="176" t="s">
        <v>34</v>
      </c>
      <c r="C9" s="177">
        <v>18473</v>
      </c>
      <c r="D9" s="178">
        <f t="shared" si="0"/>
        <v>24.7989690029668</v>
      </c>
      <c r="E9" s="179">
        <v>31387</v>
      </c>
      <c r="F9" s="180">
        <f t="shared" si="1"/>
        <v>27.997109929710636</v>
      </c>
      <c r="G9" s="148">
        <f t="shared" si="2"/>
        <v>49860</v>
      </c>
      <c r="H9" s="180">
        <f t="shared" si="3"/>
        <v>26.720400430870477</v>
      </c>
      <c r="J9"/>
      <c r="K9"/>
      <c r="L9"/>
      <c r="M9"/>
      <c r="N9"/>
      <c r="O9"/>
      <c r="P9"/>
    </row>
    <row r="10" spans="1:17" s="57" customFormat="1" ht="20" customHeight="1" x14ac:dyDescent="0.2">
      <c r="B10" s="176" t="s">
        <v>35</v>
      </c>
      <c r="C10" s="177">
        <v>12780</v>
      </c>
      <c r="D10" s="178">
        <f t="shared" si="0"/>
        <v>17.156435005571144</v>
      </c>
      <c r="E10" s="179">
        <v>17580</v>
      </c>
      <c r="F10" s="180">
        <f t="shared" si="1"/>
        <v>15.681307310807435</v>
      </c>
      <c r="G10" s="148">
        <f t="shared" si="2"/>
        <v>30360</v>
      </c>
      <c r="H10" s="180">
        <f t="shared" si="3"/>
        <v>16.270183655860965</v>
      </c>
      <c r="J10"/>
      <c r="K10"/>
      <c r="L10"/>
      <c r="M10"/>
      <c r="N10"/>
      <c r="O10"/>
      <c r="P10"/>
    </row>
    <row r="11" spans="1:17" s="57" customFormat="1" ht="20" customHeight="1" x14ac:dyDescent="0.2">
      <c r="B11" s="176" t="s">
        <v>36</v>
      </c>
      <c r="C11" s="177">
        <v>1386</v>
      </c>
      <c r="D11" s="178">
        <f t="shared" si="0"/>
        <v>1.8606274583506732</v>
      </c>
      <c r="E11" s="179">
        <v>1995</v>
      </c>
      <c r="F11" s="180">
        <f t="shared" si="1"/>
        <v>1.7795340207656902</v>
      </c>
      <c r="G11" s="148">
        <f t="shared" si="2"/>
        <v>3381</v>
      </c>
      <c r="H11" s="180">
        <f t="shared" si="3"/>
        <v>1.81190681622088</v>
      </c>
      <c r="J11"/>
      <c r="K11"/>
      <c r="L11"/>
      <c r="M11"/>
      <c r="N11"/>
      <c r="O11"/>
      <c r="P11"/>
    </row>
    <row r="12" spans="1:17" s="57" customFormat="1" ht="20" customHeight="1" x14ac:dyDescent="0.2">
      <c r="B12" s="176" t="s">
        <v>4</v>
      </c>
      <c r="C12" s="177">
        <v>584</v>
      </c>
      <c r="D12" s="178">
        <f t="shared" si="0"/>
        <v>0.78398732732813359</v>
      </c>
      <c r="E12" s="179">
        <v>841</v>
      </c>
      <c r="F12" s="180">
        <f t="shared" si="1"/>
        <v>0.75016947943054912</v>
      </c>
      <c r="G12" s="148">
        <f t="shared" si="2"/>
        <v>1425</v>
      </c>
      <c r="H12" s="180">
        <f t="shared" si="3"/>
        <v>0.76366968740454122</v>
      </c>
      <c r="J12"/>
      <c r="K12"/>
      <c r="L12"/>
      <c r="M12"/>
      <c r="N12"/>
      <c r="O12"/>
      <c r="P12"/>
    </row>
    <row r="13" spans="1:17" s="57" customFormat="1" ht="20" customHeight="1" x14ac:dyDescent="0.2">
      <c r="B13" s="65" t="s">
        <v>3</v>
      </c>
      <c r="C13" s="181">
        <f t="shared" ref="C13:H13" si="4">SUM(C6:C12)</f>
        <v>74491</v>
      </c>
      <c r="D13" s="143">
        <f t="shared" si="4"/>
        <v>100</v>
      </c>
      <c r="E13" s="181">
        <f t="shared" si="4"/>
        <v>112108</v>
      </c>
      <c r="F13" s="143">
        <f t="shared" si="4"/>
        <v>100.00000000000001</v>
      </c>
      <c r="G13" s="149">
        <f t="shared" si="4"/>
        <v>186599</v>
      </c>
      <c r="H13" s="143">
        <f t="shared" si="4"/>
        <v>100</v>
      </c>
      <c r="I13" s="66"/>
      <c r="J13"/>
      <c r="K13"/>
      <c r="L13"/>
      <c r="M13"/>
      <c r="N13"/>
      <c r="O13"/>
      <c r="P13"/>
    </row>
    <row r="14" spans="1:17" s="15" customFormat="1" ht="30" customHeight="1" x14ac:dyDescent="0.2">
      <c r="B14" s="14" t="s">
        <v>37</v>
      </c>
      <c r="C14" s="14"/>
      <c r="D14" s="14"/>
      <c r="E14" s="14"/>
      <c r="F14" s="14"/>
      <c r="G14" s="14"/>
      <c r="H14" s="14"/>
      <c r="I14" s="14"/>
      <c r="J14"/>
      <c r="K14"/>
      <c r="L14"/>
      <c r="M14"/>
      <c r="N14"/>
      <c r="O14"/>
      <c r="P14"/>
    </row>
    <row r="15" spans="1:17" s="15" customFormat="1" ht="20" hidden="1" customHeight="1" x14ac:dyDescent="0.2">
      <c r="B15" s="219"/>
      <c r="C15" s="219"/>
      <c r="H15" s="16"/>
      <c r="J15"/>
      <c r="K15"/>
      <c r="L15"/>
      <c r="M15"/>
      <c r="N15"/>
      <c r="O15"/>
      <c r="P15"/>
    </row>
    <row r="16" spans="1:17" x14ac:dyDescent="0.2"/>
    <row r="31" x14ac:dyDescent="0.2"/>
    <row r="41" ht="14.5" hidden="1" customHeight="1" x14ac:dyDescent="0.2"/>
    <row r="87" x14ac:dyDescent="0.2"/>
  </sheetData>
  <sheetProtection algorithmName="SHA-512" hashValue="Merj09GPPq/A2bifdCWMTeTbsetHyfb3aH58yRrLD9W/ufG/5oX0g8xbmyUV9CYTm4TRBMn87OocXUnE2e8E9g==" saltValue="62KlhwyfRJnohJKmvt+nWg==" spinCount="100000" sheet="1" objects="1" scenarios="1"/>
  <mergeCells count="8">
    <mergeCell ref="B1:Q1"/>
    <mergeCell ref="B3:B5"/>
    <mergeCell ref="B15:C15"/>
    <mergeCell ref="C3:H3"/>
    <mergeCell ref="E4:F4"/>
    <mergeCell ref="C4:D4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XFC53"/>
  <sheetViews>
    <sheetView showGridLines="0" zoomScaleNormal="100" workbookViewId="0"/>
  </sheetViews>
  <sheetFormatPr baseColWidth="10" defaultColWidth="0" defaultRowHeight="15" zeroHeight="1" x14ac:dyDescent="0.2"/>
  <cols>
    <col min="1" max="1" width="5.83203125" customWidth="1"/>
    <col min="2" max="2" width="82.83203125" customWidth="1"/>
    <col min="3" max="3" width="2.83203125" style="1" customWidth="1"/>
    <col min="4" max="4" width="82.83203125" customWidth="1"/>
    <col min="5" max="5" width="10.6640625" customWidth="1"/>
    <col min="6" max="16380" width="8.83203125" hidden="1"/>
    <col min="16381" max="16381" width="3.83203125" hidden="1"/>
    <col min="16382" max="16382" width="1.83203125" hidden="1"/>
    <col min="16383" max="16383" width="4.83203125" hidden="1"/>
    <col min="16384" max="16384" width="8.83203125" hidden="1"/>
  </cols>
  <sheetData>
    <row r="1" spans="1:4" ht="100" customHeight="1" x14ac:dyDescent="0.2">
      <c r="A1" s="87"/>
      <c r="B1" s="88" t="s">
        <v>45</v>
      </c>
      <c r="C1" s="88"/>
      <c r="D1" s="88"/>
    </row>
    <row r="2" spans="1:4" ht="25" customHeight="1" x14ac:dyDescent="0.2">
      <c r="B2" s="79"/>
      <c r="C2" s="83"/>
      <c r="D2" s="79"/>
    </row>
    <row r="3" spans="1:4" ht="25" customHeight="1" x14ac:dyDescent="0.25">
      <c r="A3" s="41"/>
      <c r="B3" s="101" t="s">
        <v>43</v>
      </c>
      <c r="C3" s="84"/>
      <c r="D3" s="101" t="str">
        <f>'C9'!B1</f>
        <v>C9. Inscripciones SINEP según agrupamiento</v>
      </c>
    </row>
    <row r="4" spans="1:4" ht="25" customHeight="1" x14ac:dyDescent="0.25">
      <c r="A4" s="41"/>
      <c r="B4" s="101" t="s">
        <v>48</v>
      </c>
      <c r="C4" s="84"/>
      <c r="D4" s="101" t="str">
        <f>'C10'!B1</f>
        <v>C10. Inscripciones SINEP según nivel</v>
      </c>
    </row>
    <row r="5" spans="1:4" s="22" customFormat="1" ht="25" customHeight="1" x14ac:dyDescent="0.2">
      <c r="A5" s="26"/>
      <c r="B5" s="101" t="str">
        <f>'C1'!B1:O1</f>
        <v>C1. Inscripciones según condición de cursada</v>
      </c>
      <c r="C5" s="80"/>
      <c r="D5" s="101" t="str">
        <f>'C11'!B1</f>
        <v>C11. Inscripciones SINEP según tramo</v>
      </c>
    </row>
    <row r="6" spans="1:4" s="22" customFormat="1" ht="25" customHeight="1" x14ac:dyDescent="0.2">
      <c r="A6" s="26"/>
      <c r="B6" s="101" t="str">
        <f>'C2'!B1:I1</f>
        <v>C2. Inscripciones según género</v>
      </c>
      <c r="C6" s="80"/>
      <c r="D6" s="101" t="str">
        <f>'C12'!B1</f>
        <v>C12. Inscripciones según nivel de estudios y género</v>
      </c>
    </row>
    <row r="7" spans="1:4" s="28" customFormat="1" ht="25" customHeight="1" x14ac:dyDescent="0.2">
      <c r="A7" s="27"/>
      <c r="B7" s="102" t="str">
        <f>'C3'!B1:K1</f>
        <v>C3. Inscripciones según condición de cursada y género</v>
      </c>
      <c r="C7" s="30"/>
      <c r="D7" s="101" t="str">
        <f>'C13'!B1</f>
        <v>C13. Inscripciones según jurisdicción</v>
      </c>
    </row>
    <row r="8" spans="1:4" s="22" customFormat="1" ht="25" customHeight="1" x14ac:dyDescent="0.2">
      <c r="A8" s="26"/>
      <c r="B8" s="101" t="str">
        <f>'C4'!B1:I1</f>
        <v>C4. Inscripciones según programa/área</v>
      </c>
      <c r="C8" s="80"/>
      <c r="D8" s="101" t="str">
        <f>'C14'!B1</f>
        <v>C14. Inscripciones según modalidad de cursada</v>
      </c>
    </row>
    <row r="9" spans="1:4" s="22" customFormat="1" ht="25" customHeight="1" x14ac:dyDescent="0.2">
      <c r="A9" s="26"/>
      <c r="B9" s="101" t="str">
        <f>'C5'!B1:I1</f>
        <v>C5. Cursos/actividades según programa/área</v>
      </c>
      <c r="C9" s="80"/>
      <c r="D9" s="101" t="str">
        <f>'C15'!B1</f>
        <v>C15. Inscripciones según rango etario y género</v>
      </c>
    </row>
    <row r="10" spans="1:4" s="22" customFormat="1" ht="25" customHeight="1" x14ac:dyDescent="0.2">
      <c r="A10" s="42"/>
      <c r="B10" s="101" t="str">
        <f>'C6'!B1:I1</f>
        <v>C6. Inscripciones según curso/actividad</v>
      </c>
      <c r="C10" s="81"/>
      <c r="D10" s="101" t="str">
        <f>'C16'!B1</f>
        <v>C16. Agentes según cantidad de cursos/actividades</v>
      </c>
    </row>
    <row r="11" spans="1:4" s="22" customFormat="1" ht="25" customHeight="1" x14ac:dyDescent="0.2">
      <c r="A11" s="42"/>
      <c r="B11" s="101" t="str">
        <f>'C7'!B1</f>
        <v>C7. Cantidad de cursos/actividades según rango de cantidad de inscripciones</v>
      </c>
      <c r="C11" s="81"/>
      <c r="D11" s="101" t="str">
        <f>'C17'!B1</f>
        <v>C17. Cantidad de cursos/actividades según rango de duración (en horas)</v>
      </c>
    </row>
    <row r="12" spans="1:4" s="22" customFormat="1" ht="35" customHeight="1" x14ac:dyDescent="0.2">
      <c r="A12" s="42"/>
      <c r="B12" s="101" t="str">
        <f>'C8'!B1:Q1</f>
        <v>C8. Inscripciones según escalafón y género</v>
      </c>
      <c r="C12" s="81"/>
      <c r="D12" s="193" t="str">
        <f>'C18'!B1</f>
        <v>C18. Cantidad de cursos/actividades según programa, área y rango de duración (en horas)</v>
      </c>
    </row>
    <row r="13" spans="1:4" s="22" customFormat="1" ht="14" customHeight="1" x14ac:dyDescent="0.2">
      <c r="A13" s="42"/>
      <c r="C13" s="82"/>
      <c r="D13" s="85"/>
    </row>
    <row r="14" spans="1:4" s="22" customFormat="1" ht="25" hidden="1" customHeight="1" x14ac:dyDescent="0.2"/>
    <row r="15" spans="1:4" s="22" customFormat="1" ht="1" hidden="1" customHeight="1" x14ac:dyDescent="0.2"/>
    <row r="16" spans="1:4" s="22" customFormat="1" ht="1" hidden="1" customHeight="1" x14ac:dyDescent="0.2"/>
    <row r="17" spans="3:4" ht="8" hidden="1" customHeight="1" x14ac:dyDescent="0.2">
      <c r="C17"/>
    </row>
    <row r="18" spans="3:4" ht="14" hidden="1" customHeight="1" x14ac:dyDescent="0.2">
      <c r="C18"/>
    </row>
    <row r="19" spans="3:4" ht="8" hidden="1" customHeight="1" x14ac:dyDescent="0.2">
      <c r="C19" s="6"/>
      <c r="D19" s="1"/>
    </row>
    <row r="21" spans="3:4" ht="8" hidden="1" customHeight="1" x14ac:dyDescent="0.2"/>
    <row r="23" spans="3:4" ht="8" hidden="1" customHeight="1" x14ac:dyDescent="0.2"/>
    <row r="25" spans="3:4" ht="8" hidden="1" customHeight="1" x14ac:dyDescent="0.2"/>
    <row r="27" spans="3:4" ht="8" hidden="1" customHeight="1" x14ac:dyDescent="0.2"/>
    <row r="29" spans="3:4" ht="8" hidden="1" customHeight="1" x14ac:dyDescent="0.2"/>
    <row r="31" spans="3:4" ht="8" hidden="1" customHeight="1" x14ac:dyDescent="0.2"/>
    <row r="32" spans="3:4" ht="8" hidden="1" customHeight="1" x14ac:dyDescent="0.2"/>
    <row r="34" spans="3:3" ht="8" hidden="1" customHeight="1" x14ac:dyDescent="0.2"/>
    <row r="36" spans="3:3" ht="8" hidden="1" customHeight="1" x14ac:dyDescent="0.2"/>
    <row r="38" spans="3:3" ht="8" hidden="1" customHeight="1" x14ac:dyDescent="0.2"/>
    <row r="40" spans="3:3" ht="8" hidden="1" customHeight="1" x14ac:dyDescent="0.2"/>
    <row r="44" spans="3:3" ht="16" hidden="1" x14ac:dyDescent="0.2">
      <c r="C44" s="23"/>
    </row>
    <row r="45" spans="3:3" hidden="1" x14ac:dyDescent="0.2">
      <c r="C45"/>
    </row>
    <row r="46" spans="3:3" ht="16" hidden="1" x14ac:dyDescent="0.2">
      <c r="C46" s="23"/>
    </row>
    <row r="47" spans="3:3" ht="16" hidden="1" x14ac:dyDescent="0.2">
      <c r="C47" s="23"/>
    </row>
    <row r="48" spans="3:3" ht="16" hidden="1" x14ac:dyDescent="0.2">
      <c r="C48" s="23"/>
    </row>
    <row r="49" spans="3:3" ht="16" hidden="1" x14ac:dyDescent="0.2">
      <c r="C49" s="23"/>
    </row>
    <row r="50" spans="3:3" ht="1" customHeight="1" x14ac:dyDescent="0.2">
      <c r="C50" s="23"/>
    </row>
    <row r="51" spans="3:3" x14ac:dyDescent="0.2"/>
    <row r="52" spans="3:3" x14ac:dyDescent="0.2"/>
    <row r="53" spans="3:3" x14ac:dyDescent="0.2"/>
  </sheetData>
  <sheetProtection algorithmName="SHA-512" hashValue="+QwHrkAXaBrpDBIJMl+8HGTOTBcT36mARpU4+JamNoWWs0IjHQRC5sUvbnbXNHVaUkUjfo8jd3Llw7T+5fUOSQ==" saltValue="/3llb1kHUHU0qkIdlAV6gg==" spinCount="100000" sheet="1" objects="1" scenarios="1"/>
  <hyperlinks>
    <hyperlink ref="B6" location="'C2'!A1" display="C2. Inscriptos según Género" xr:uid="{00000000-0004-0000-0100-000000000000}"/>
    <hyperlink ref="B7" location="'C3'!A1" display="C3. Inscriptos a cursos / actividades INAP según condición de cursada y género" xr:uid="{00000000-0004-0000-0100-000001000000}"/>
    <hyperlink ref="B3" location="'Notas metodológicas'!A1" display="Notas metodológicas" xr:uid="{00000000-0004-0000-0100-000002000000}"/>
    <hyperlink ref="B4" location="Créditos!A1" display="Créditos" xr:uid="{00000000-0004-0000-0100-000003000000}"/>
    <hyperlink ref="B5" location="'C1'!A1" display="Inscriptos a cursos / actividades INAP según condición de cursada" xr:uid="{00000000-0004-0000-0100-000004000000}"/>
    <hyperlink ref="B8" location="'C4'!A1" display="C4. Inscriptos según Programa / Área" xr:uid="{00000000-0004-0000-0100-000005000000}"/>
    <hyperlink ref="D3" location="'C8'!A1" display="C8. Inscriptos según escalafón y género" xr:uid="{00000000-0004-0000-0100-000006000000}"/>
    <hyperlink ref="B9" location="'C5'!A1" display="C5. Comisiones e Inscriptos según Curso / Actividad" xr:uid="{00000000-0004-0000-0100-000007000000}"/>
    <hyperlink ref="B11" location="'C6'!A1" display="C6. Comisiones e Inscriptos según curso / actividad" xr:uid="{00000000-0004-0000-0100-000008000000}"/>
    <hyperlink ref="B12" location="'C7'!A1" display="C7. Cantidad de Cursos/Actividades según rango de cantidad de inscriptos" xr:uid="{00000000-0004-0000-0100-000009000000}"/>
    <hyperlink ref="D4" location="'C9'!A1" display="C9. Inscriptos SINEP según agrupamiento" xr:uid="{00000000-0004-0000-0100-00000A000000}"/>
    <hyperlink ref="D5" location="'C10'!A1" display="C10. Inscriptos SINEP según nivel" xr:uid="{00000000-0004-0000-0100-00000B000000}"/>
    <hyperlink ref="D6" location="'C10'!A1" display="C10. Inscriptos SINEP según nivel" xr:uid="{00000000-0004-0000-0100-00000C000000}"/>
  </hyperlink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7"/>
  <dimension ref="A1:XFC34"/>
  <sheetViews>
    <sheetView showGridLines="0" zoomScaleNormal="100" workbookViewId="0"/>
  </sheetViews>
  <sheetFormatPr baseColWidth="10" defaultColWidth="0" defaultRowHeight="15" zeroHeight="1" x14ac:dyDescent="0.2"/>
  <cols>
    <col min="1" max="1" width="4.6640625" customWidth="1"/>
    <col min="2" max="2" width="30.83203125" customWidth="1"/>
    <col min="3" max="4" width="20.83203125" customWidth="1"/>
    <col min="5" max="5" width="4.6640625" customWidth="1"/>
    <col min="6" max="6" width="31.33203125" customWidth="1"/>
    <col min="7" max="7" width="26" customWidth="1"/>
    <col min="8" max="8" width="6.83203125" customWidth="1"/>
    <col min="9" max="16378" width="6.83203125" hidden="1"/>
    <col min="16380" max="16383" width="11.5" hidden="1"/>
    <col min="16384" max="16384" width="6.83203125" hidden="1"/>
  </cols>
  <sheetData>
    <row r="1" spans="1:8" ht="100" customHeight="1" x14ac:dyDescent="0.2">
      <c r="A1" s="86"/>
      <c r="B1" s="199" t="s">
        <v>104</v>
      </c>
      <c r="C1" s="199"/>
      <c r="D1" s="199"/>
      <c r="E1" s="199"/>
      <c r="F1" s="199"/>
      <c r="G1" s="199"/>
      <c r="H1" s="199"/>
    </row>
    <row r="2" spans="1:8" ht="19.5" customHeight="1" x14ac:dyDescent="0.2">
      <c r="C2" s="2"/>
      <c r="D2" s="2"/>
    </row>
    <row r="3" spans="1:8" s="72" customFormat="1" ht="40" customHeight="1" x14ac:dyDescent="0.2">
      <c r="A3" s="55"/>
      <c r="B3" s="95" t="s">
        <v>49</v>
      </c>
      <c r="C3" s="95" t="s">
        <v>50</v>
      </c>
      <c r="D3" s="95" t="s">
        <v>6</v>
      </c>
      <c r="E3" s="67"/>
      <c r="F3" s="67"/>
      <c r="G3" s="55"/>
      <c r="H3" s="55"/>
    </row>
    <row r="4" spans="1:8" s="55" customFormat="1" ht="20" customHeight="1" x14ac:dyDescent="0.2">
      <c r="B4" s="47">
        <v>1</v>
      </c>
      <c r="C4" s="138">
        <v>40179</v>
      </c>
      <c r="D4" s="77">
        <f>(C4/$C$14)*100</f>
        <v>54.961424819435322</v>
      </c>
    </row>
    <row r="5" spans="1:8" s="55" customFormat="1" ht="20" customHeight="1" x14ac:dyDescent="0.2">
      <c r="B5" s="47">
        <v>2</v>
      </c>
      <c r="C5" s="138">
        <v>12896</v>
      </c>
      <c r="D5" s="77">
        <f t="shared" ref="D5:D13" si="0">(C5/$C$14)*100</f>
        <v>17.640621580214489</v>
      </c>
    </row>
    <row r="6" spans="1:8" s="55" customFormat="1" ht="20" customHeight="1" x14ac:dyDescent="0.2">
      <c r="B6" s="47">
        <v>3</v>
      </c>
      <c r="C6" s="138">
        <v>6512</v>
      </c>
      <c r="D6" s="77">
        <f t="shared" si="0"/>
        <v>8.9078572991901943</v>
      </c>
    </row>
    <row r="7" spans="1:8" s="55" customFormat="1" ht="20" customHeight="1" x14ac:dyDescent="0.2">
      <c r="B7" s="47">
        <v>4</v>
      </c>
      <c r="C7" s="138">
        <v>3913</v>
      </c>
      <c r="D7" s="77">
        <f t="shared" si="0"/>
        <v>5.3526482818997589</v>
      </c>
    </row>
    <row r="8" spans="1:8" s="55" customFormat="1" ht="20" customHeight="1" x14ac:dyDescent="0.2">
      <c r="B8" s="47">
        <v>5</v>
      </c>
      <c r="C8" s="138">
        <v>2490</v>
      </c>
      <c r="D8" s="77">
        <f t="shared" si="0"/>
        <v>3.406106369008536</v>
      </c>
    </row>
    <row r="9" spans="1:8" s="55" customFormat="1" ht="20" customHeight="1" x14ac:dyDescent="0.2">
      <c r="B9" s="47">
        <v>6</v>
      </c>
      <c r="C9" s="138">
        <v>1712</v>
      </c>
      <c r="D9" s="77">
        <f t="shared" si="0"/>
        <v>2.3418691179689208</v>
      </c>
    </row>
    <row r="10" spans="1:8" s="55" customFormat="1" ht="20" customHeight="1" x14ac:dyDescent="0.2">
      <c r="B10" s="47">
        <v>7</v>
      </c>
      <c r="C10" s="138">
        <v>1172</v>
      </c>
      <c r="D10" s="77">
        <f t="shared" si="0"/>
        <v>1.6031954475815278</v>
      </c>
    </row>
    <row r="11" spans="1:8" s="55" customFormat="1" ht="20" customHeight="1" x14ac:dyDescent="0.2">
      <c r="B11" s="47">
        <v>8</v>
      </c>
      <c r="C11" s="138">
        <v>880</v>
      </c>
      <c r="D11" s="77">
        <f t="shared" si="0"/>
        <v>1.2037644998905668</v>
      </c>
    </row>
    <row r="12" spans="1:8" s="55" customFormat="1" ht="20" customHeight="1" x14ac:dyDescent="0.2">
      <c r="B12" s="47">
        <v>9</v>
      </c>
      <c r="C12" s="138">
        <v>618</v>
      </c>
      <c r="D12" s="77">
        <f t="shared" si="0"/>
        <v>0.84537097833223895</v>
      </c>
    </row>
    <row r="13" spans="1:8" s="55" customFormat="1" ht="20" customHeight="1" x14ac:dyDescent="0.2">
      <c r="B13" s="47" t="s">
        <v>76</v>
      </c>
      <c r="C13" s="138">
        <v>2732</v>
      </c>
      <c r="D13" s="77">
        <f t="shared" si="0"/>
        <v>3.737141606478442</v>
      </c>
    </row>
    <row r="14" spans="1:8" s="51" customFormat="1" ht="20" customHeight="1" x14ac:dyDescent="0.2">
      <c r="B14" s="50" t="s">
        <v>3</v>
      </c>
      <c r="C14" s="76">
        <f>SUM(C4:C13)</f>
        <v>73104</v>
      </c>
      <c r="D14" s="78">
        <f>SUM(D4:D13)</f>
        <v>100.00000000000001</v>
      </c>
    </row>
    <row r="15" spans="1:8" s="18" customFormat="1" ht="30" customHeight="1" x14ac:dyDescent="0.2">
      <c r="B15" s="206" t="s">
        <v>37</v>
      </c>
      <c r="C15" s="206"/>
      <c r="D15" s="206"/>
    </row>
    <row r="16" spans="1:8" ht="30" hidden="1" customHeight="1" x14ac:dyDescent="0.2">
      <c r="B16" s="2"/>
    </row>
    <row r="31" x14ac:dyDescent="0.2"/>
    <row r="34" x14ac:dyDescent="0.2"/>
  </sheetData>
  <sheetProtection algorithmName="SHA-512" hashValue="TN8SDiQseO5BUgBzNl9zk5HKaaJmMpYD9c9WxJbGrrotIBd2K09tupXnzi5JmbAFzCFOoMEYY+F3aRMpNVKp2w==" saltValue="/5xaz+GmbqP1VJLmnfHmJw==" spinCount="100000" sheet="1" objects="1" scenarios="1"/>
  <mergeCells count="2">
    <mergeCell ref="B1:H1"/>
    <mergeCell ref="B15:D15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K1048576"/>
  <sheetViews>
    <sheetView showGridLines="0" zoomScaleNormal="100" workbookViewId="0"/>
  </sheetViews>
  <sheetFormatPr baseColWidth="10" defaultColWidth="0" defaultRowHeight="15" zeroHeight="1" x14ac:dyDescent="0.2"/>
  <cols>
    <col min="1" max="1" width="4.6640625" customWidth="1"/>
    <col min="2" max="2" width="30.83203125" style="9" customWidth="1"/>
    <col min="3" max="3" width="3.33203125" style="9" customWidth="1"/>
    <col min="4" max="4" width="20.83203125" style="11" customWidth="1"/>
    <col min="5" max="5" width="20.83203125" customWidth="1"/>
    <col min="6" max="6" width="5" customWidth="1"/>
    <col min="7" max="7" width="21.5" customWidth="1"/>
    <col min="8" max="8" width="3.33203125" customWidth="1"/>
    <col min="9" max="9" width="12.33203125" customWidth="1"/>
    <col min="10" max="10" width="17.33203125" customWidth="1"/>
    <col min="11" max="11" width="15.33203125" customWidth="1"/>
    <col min="12" max="16384" width="11.5" hidden="1"/>
  </cols>
  <sheetData>
    <row r="1" spans="1:11" ht="100" customHeight="1" x14ac:dyDescent="0.35">
      <c r="A1" s="98"/>
      <c r="B1" s="199" t="s">
        <v>105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9.75" customHeight="1" x14ac:dyDescent="0.35">
      <c r="A2" s="68"/>
      <c r="B2" s="69"/>
      <c r="C2" s="69"/>
      <c r="D2" s="69"/>
      <c r="E2" s="68"/>
      <c r="F2" s="68"/>
      <c r="G2" s="68"/>
      <c r="H2" s="68"/>
    </row>
    <row r="3" spans="1:11" s="55" customFormat="1" ht="40" customHeight="1" x14ac:dyDescent="0.2">
      <c r="B3" s="226" t="s">
        <v>66</v>
      </c>
      <c r="C3" s="227"/>
      <c r="D3" s="99" t="s">
        <v>5</v>
      </c>
      <c r="E3" s="99" t="s">
        <v>6</v>
      </c>
      <c r="F3" s="225"/>
    </row>
    <row r="4" spans="1:11" s="55" customFormat="1" ht="20" customHeight="1" x14ac:dyDescent="0.2">
      <c r="B4" s="222" t="s">
        <v>77</v>
      </c>
      <c r="C4" s="224"/>
      <c r="D4" s="138">
        <v>246</v>
      </c>
      <c r="E4" s="141">
        <f>(D4/$D$15)*100</f>
        <v>40.327868852459012</v>
      </c>
      <c r="F4" s="225"/>
    </row>
    <row r="5" spans="1:11" s="73" customFormat="1" ht="20" customHeight="1" x14ac:dyDescent="0.2">
      <c r="B5" s="222" t="s">
        <v>78</v>
      </c>
      <c r="C5" s="224"/>
      <c r="D5" s="138">
        <v>122</v>
      </c>
      <c r="E5" s="141">
        <f>(D5/$D$15)*100</f>
        <v>20</v>
      </c>
      <c r="F5" s="225"/>
    </row>
    <row r="6" spans="1:11" s="51" customFormat="1" ht="20" customHeight="1" x14ac:dyDescent="0.2">
      <c r="B6" s="222" t="s">
        <v>67</v>
      </c>
      <c r="C6" s="223"/>
      <c r="D6" s="223"/>
      <c r="E6" s="224"/>
      <c r="F6" s="225"/>
    </row>
    <row r="7" spans="1:11" s="51" customFormat="1" ht="20" customHeight="1" x14ac:dyDescent="0.2">
      <c r="B7" s="220" t="s">
        <v>79</v>
      </c>
      <c r="C7" s="221"/>
      <c r="D7" s="138">
        <v>129</v>
      </c>
      <c r="E7" s="141">
        <f>(D7/$D$15)*100</f>
        <v>21.147540983606557</v>
      </c>
      <c r="F7" s="225"/>
    </row>
    <row r="8" spans="1:11" s="51" customFormat="1" ht="20" customHeight="1" x14ac:dyDescent="0.2">
      <c r="B8" s="220" t="s">
        <v>80</v>
      </c>
      <c r="C8" s="221"/>
      <c r="D8" s="138">
        <v>66</v>
      </c>
      <c r="E8" s="141">
        <f>(D8/$D$15)*100</f>
        <v>10.819672131147541</v>
      </c>
      <c r="F8" s="225"/>
    </row>
    <row r="9" spans="1:11" s="51" customFormat="1" ht="20" customHeight="1" x14ac:dyDescent="0.2">
      <c r="B9" s="220" t="s">
        <v>81</v>
      </c>
      <c r="C9" s="221"/>
      <c r="D9" s="138">
        <v>25</v>
      </c>
      <c r="E9" s="141">
        <f>(D9/$D$15)*100</f>
        <v>4.0983606557377046</v>
      </c>
      <c r="F9" s="225"/>
    </row>
    <row r="10" spans="1:11" s="51" customFormat="1" ht="20" customHeight="1" x14ac:dyDescent="0.2">
      <c r="B10" s="222" t="s">
        <v>68</v>
      </c>
      <c r="C10" s="223"/>
      <c r="D10" s="223"/>
      <c r="E10" s="224"/>
      <c r="F10" s="225"/>
    </row>
    <row r="11" spans="1:11" s="51" customFormat="1" ht="20" customHeight="1" x14ac:dyDescent="0.2">
      <c r="B11" s="220" t="s">
        <v>82</v>
      </c>
      <c r="C11" s="221"/>
      <c r="D11" s="138">
        <v>9</v>
      </c>
      <c r="E11" s="141">
        <f>(D11/$D$15)*100</f>
        <v>1.4754098360655739</v>
      </c>
      <c r="F11" s="225"/>
    </row>
    <row r="12" spans="1:11" s="51" customFormat="1" ht="20" customHeight="1" x14ac:dyDescent="0.2">
      <c r="B12" s="220" t="s">
        <v>83</v>
      </c>
      <c r="C12" s="221"/>
      <c r="D12" s="138">
        <v>7</v>
      </c>
      <c r="E12" s="141">
        <f>(D12/$D$15)*100</f>
        <v>1.1475409836065573</v>
      </c>
      <c r="F12" s="225"/>
    </row>
    <row r="13" spans="1:11" s="51" customFormat="1" ht="20" customHeight="1" x14ac:dyDescent="0.2">
      <c r="B13" s="220" t="s">
        <v>84</v>
      </c>
      <c r="C13" s="221"/>
      <c r="D13" s="138">
        <v>6</v>
      </c>
      <c r="E13" s="141">
        <f>(D13/$D$15)*100</f>
        <v>0.98360655737704927</v>
      </c>
      <c r="F13" s="225"/>
    </row>
    <row r="14" spans="1:11" s="51" customFormat="1" ht="20" customHeight="1" x14ac:dyDescent="0.2">
      <c r="B14" s="220" t="s">
        <v>114</v>
      </c>
      <c r="C14" s="221"/>
      <c r="D14" s="138">
        <v>0</v>
      </c>
      <c r="E14" s="141">
        <f>(D14/$D$15)*100</f>
        <v>0</v>
      </c>
      <c r="F14" s="225"/>
    </row>
    <row r="15" spans="1:11" s="55" customFormat="1" ht="20" customHeight="1" x14ac:dyDescent="0.2">
      <c r="B15" s="228" t="s">
        <v>3</v>
      </c>
      <c r="C15" s="228"/>
      <c r="D15" s="76">
        <f>SUM(D4,D5,D7,D8,D9,D11,D12,D13,D14)</f>
        <v>610</v>
      </c>
      <c r="E15" s="143">
        <f>SUM(E4,E5,E7,E8,E9,E11,E12,E13,E14)</f>
        <v>100</v>
      </c>
      <c r="F15" s="225"/>
    </row>
    <row r="16" spans="1:11" ht="30" customHeight="1" x14ac:dyDescent="0.2">
      <c r="B16" s="206" t="s">
        <v>37</v>
      </c>
      <c r="C16" s="206"/>
      <c r="D16" s="206"/>
      <c r="E16" s="206"/>
      <c r="F16" s="206"/>
    </row>
    <row r="17" spans="2:3" hidden="1" x14ac:dyDescent="0.2">
      <c r="B17" s="10"/>
      <c r="C17" s="10"/>
    </row>
    <row r="1048575" x14ac:dyDescent="0.2"/>
    <row r="1048576" x14ac:dyDescent="0.2"/>
  </sheetData>
  <sheetProtection algorithmName="SHA-512" hashValue="leN4hewb/NVmy8UErFHbdxFSd0rtV0G7R1oMh9Gw+KFwLj+gYPcEfa/+PQkXXrwN/u6OQ88Bojg1dO/IiPqlXw==" saltValue="YZwlC+k6dkxxMxDZ/8J+9w==" spinCount="100000" sheet="1" objects="1" scenarios="1"/>
  <sortState xmlns:xlrd2="http://schemas.microsoft.com/office/spreadsheetml/2017/richdata2" ref="B6:D101">
    <sortCondition descending="1" ref="D5:D101"/>
  </sortState>
  <mergeCells count="16">
    <mergeCell ref="B1:K1"/>
    <mergeCell ref="F3:F15"/>
    <mergeCell ref="B3:C3"/>
    <mergeCell ref="B4:C4"/>
    <mergeCell ref="B5:C5"/>
    <mergeCell ref="B7:C7"/>
    <mergeCell ref="B8:C8"/>
    <mergeCell ref="B6:E6"/>
    <mergeCell ref="B15:C15"/>
    <mergeCell ref="B16:F16"/>
    <mergeCell ref="B9:C9"/>
    <mergeCell ref="B10:E10"/>
    <mergeCell ref="B11:C11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Y236"/>
  <sheetViews>
    <sheetView showGridLines="0" zoomScale="85" zoomScaleNormal="85" workbookViewId="0"/>
  </sheetViews>
  <sheetFormatPr baseColWidth="10" defaultColWidth="0" defaultRowHeight="15" zeroHeight="1" x14ac:dyDescent="0.2"/>
  <cols>
    <col min="1" max="1" width="4.6640625" customWidth="1"/>
    <col min="2" max="2" width="40.83203125" style="9" customWidth="1"/>
    <col min="3" max="3" width="10.83203125" style="9" customWidth="1"/>
    <col min="4" max="4" width="10.83203125" style="11" customWidth="1"/>
    <col min="5" max="19" width="10.83203125" customWidth="1"/>
    <col min="20" max="20" width="37" bestFit="1" customWidth="1"/>
    <col min="21" max="21" width="7.33203125" bestFit="1" customWidth="1"/>
    <col min="22" max="22" width="6.5" bestFit="1" customWidth="1"/>
    <col min="23" max="23" width="9.33203125" bestFit="1" customWidth="1"/>
    <col min="24" max="24" width="6.5" bestFit="1" customWidth="1"/>
    <col min="25" max="25" width="9.33203125" bestFit="1" customWidth="1"/>
    <col min="26" max="26" width="6.5" bestFit="1" customWidth="1"/>
    <col min="27" max="27" width="9.33203125" bestFit="1" customWidth="1"/>
    <col min="28" max="28" width="6.5" bestFit="1" customWidth="1"/>
    <col min="29" max="29" width="10.33203125" bestFit="1" customWidth="1"/>
    <col min="30" max="30" width="6.5" bestFit="1" customWidth="1"/>
    <col min="31" max="31" width="11.33203125" bestFit="1" customWidth="1"/>
    <col min="32" max="32" width="6.5" bestFit="1" customWidth="1"/>
    <col min="33" max="33" width="11.1640625" bestFit="1" customWidth="1"/>
    <col min="34" max="34" width="5.33203125" customWidth="1"/>
    <col min="35" max="51" width="0" hidden="1" customWidth="1"/>
    <col min="52" max="16384" width="11.5" hidden="1"/>
  </cols>
  <sheetData>
    <row r="1" spans="2:19" s="88" customFormat="1" ht="100" customHeight="1" x14ac:dyDescent="0.2">
      <c r="B1" s="88" t="s">
        <v>497</v>
      </c>
    </row>
    <row r="2" spans="2:19" ht="19.75" customHeight="1" x14ac:dyDescent="0.2">
      <c r="B2"/>
      <c r="C2" s="19"/>
    </row>
    <row r="3" spans="2:19" ht="40" customHeight="1" x14ac:dyDescent="0.2">
      <c r="B3" s="231" t="s">
        <v>446</v>
      </c>
      <c r="C3" s="204" t="s">
        <v>94</v>
      </c>
      <c r="D3" s="204"/>
      <c r="E3" s="230" t="s">
        <v>26</v>
      </c>
      <c r="F3" s="208"/>
      <c r="G3" s="207" t="s">
        <v>67</v>
      </c>
      <c r="H3" s="230"/>
      <c r="I3" s="230"/>
      <c r="J3" s="230"/>
      <c r="K3" s="230"/>
      <c r="L3" s="208"/>
      <c r="M3" s="207" t="s">
        <v>68</v>
      </c>
      <c r="N3" s="230"/>
      <c r="O3" s="230"/>
      <c r="P3" s="230"/>
      <c r="Q3" s="230"/>
      <c r="R3" s="208"/>
      <c r="S3" s="229" t="s">
        <v>3</v>
      </c>
    </row>
    <row r="4" spans="2:19" ht="20" customHeight="1" x14ac:dyDescent="0.2">
      <c r="B4" s="231"/>
      <c r="C4" s="100" t="s">
        <v>88</v>
      </c>
      <c r="D4" s="100" t="s">
        <v>6</v>
      </c>
      <c r="E4" s="100" t="s">
        <v>85</v>
      </c>
      <c r="F4" s="100" t="s">
        <v>6</v>
      </c>
      <c r="G4" s="100" t="s">
        <v>86</v>
      </c>
      <c r="H4" s="100" t="s">
        <v>6</v>
      </c>
      <c r="I4" s="100" t="s">
        <v>87</v>
      </c>
      <c r="J4" s="100" t="s">
        <v>6</v>
      </c>
      <c r="K4" s="100" t="s">
        <v>89</v>
      </c>
      <c r="L4" s="100" t="s">
        <v>6</v>
      </c>
      <c r="M4" s="100" t="s">
        <v>556</v>
      </c>
      <c r="N4" s="100" t="s">
        <v>6</v>
      </c>
      <c r="O4" s="100" t="s">
        <v>557</v>
      </c>
      <c r="P4" s="100" t="s">
        <v>6</v>
      </c>
      <c r="Q4" s="100" t="s">
        <v>558</v>
      </c>
      <c r="R4" s="100" t="s">
        <v>6</v>
      </c>
      <c r="S4" s="229"/>
    </row>
    <row r="5" spans="2:19" s="18" customFormat="1" ht="20" customHeight="1" x14ac:dyDescent="0.2">
      <c r="B5" s="182" t="s">
        <v>441</v>
      </c>
      <c r="C5" s="184">
        <v>32</v>
      </c>
      <c r="D5" s="185">
        <v>13.008130081300814</v>
      </c>
      <c r="E5" s="184">
        <v>0</v>
      </c>
      <c r="F5" s="185">
        <v>0</v>
      </c>
      <c r="G5" s="184">
        <v>0</v>
      </c>
      <c r="H5" s="185">
        <v>0</v>
      </c>
      <c r="I5" s="184">
        <v>0</v>
      </c>
      <c r="J5" s="185">
        <v>0</v>
      </c>
      <c r="K5" s="184">
        <v>0</v>
      </c>
      <c r="L5" s="185">
        <v>0</v>
      </c>
      <c r="M5" s="184">
        <v>0</v>
      </c>
      <c r="N5" s="185">
        <v>0</v>
      </c>
      <c r="O5" s="184">
        <v>0</v>
      </c>
      <c r="P5" s="185">
        <v>0</v>
      </c>
      <c r="Q5" s="184">
        <v>0</v>
      </c>
      <c r="R5" s="185">
        <v>0</v>
      </c>
      <c r="S5" s="186">
        <v>32</v>
      </c>
    </row>
    <row r="6" spans="2:19" s="18" customFormat="1" ht="20" customHeight="1" x14ac:dyDescent="0.2">
      <c r="B6" s="183" t="s">
        <v>437</v>
      </c>
      <c r="C6" s="187">
        <v>1</v>
      </c>
      <c r="D6" s="188">
        <v>0.40650406504065045</v>
      </c>
      <c r="E6" s="187">
        <v>0</v>
      </c>
      <c r="F6" s="188">
        <v>0</v>
      </c>
      <c r="G6" s="187">
        <v>0</v>
      </c>
      <c r="H6" s="188">
        <v>0</v>
      </c>
      <c r="I6" s="187">
        <v>0</v>
      </c>
      <c r="J6" s="188">
        <v>0</v>
      </c>
      <c r="K6" s="187">
        <v>0</v>
      </c>
      <c r="L6" s="188">
        <v>0</v>
      </c>
      <c r="M6" s="187">
        <v>0</v>
      </c>
      <c r="N6" s="188">
        <v>0</v>
      </c>
      <c r="O6" s="187">
        <v>0</v>
      </c>
      <c r="P6" s="188">
        <v>0</v>
      </c>
      <c r="Q6" s="187">
        <v>0</v>
      </c>
      <c r="R6" s="188">
        <v>0</v>
      </c>
      <c r="S6" s="189">
        <v>1</v>
      </c>
    </row>
    <row r="7" spans="2:19" s="18" customFormat="1" ht="20" customHeight="1" x14ac:dyDescent="0.2">
      <c r="B7" s="183" t="s">
        <v>529</v>
      </c>
      <c r="C7" s="187">
        <v>25</v>
      </c>
      <c r="D7" s="188">
        <v>10.16260162601626</v>
      </c>
      <c r="E7" s="187">
        <v>0</v>
      </c>
      <c r="F7" s="188">
        <v>0</v>
      </c>
      <c r="G7" s="187">
        <v>0</v>
      </c>
      <c r="H7" s="188">
        <v>0</v>
      </c>
      <c r="I7" s="187">
        <v>0</v>
      </c>
      <c r="J7" s="188">
        <v>0</v>
      </c>
      <c r="K7" s="187">
        <v>0</v>
      </c>
      <c r="L7" s="188">
        <v>0</v>
      </c>
      <c r="M7" s="187">
        <v>0</v>
      </c>
      <c r="N7" s="188">
        <v>0</v>
      </c>
      <c r="O7" s="187">
        <v>0</v>
      </c>
      <c r="P7" s="188">
        <v>0</v>
      </c>
      <c r="Q7" s="187">
        <v>0</v>
      </c>
      <c r="R7" s="188">
        <v>0</v>
      </c>
      <c r="S7" s="189">
        <v>25</v>
      </c>
    </row>
    <row r="8" spans="2:19" s="18" customFormat="1" ht="20" customHeight="1" x14ac:dyDescent="0.2">
      <c r="B8" s="183" t="s">
        <v>522</v>
      </c>
      <c r="C8" s="187">
        <v>1</v>
      </c>
      <c r="D8" s="188">
        <v>0.40650406504065045</v>
      </c>
      <c r="E8" s="187">
        <v>0</v>
      </c>
      <c r="F8" s="188">
        <v>0</v>
      </c>
      <c r="G8" s="187">
        <v>0</v>
      </c>
      <c r="H8" s="188">
        <v>0</v>
      </c>
      <c r="I8" s="187">
        <v>0</v>
      </c>
      <c r="J8" s="188">
        <v>0</v>
      </c>
      <c r="K8" s="187">
        <v>0</v>
      </c>
      <c r="L8" s="188">
        <v>0</v>
      </c>
      <c r="M8" s="187">
        <v>0</v>
      </c>
      <c r="N8" s="188">
        <v>0</v>
      </c>
      <c r="O8" s="187">
        <v>0</v>
      </c>
      <c r="P8" s="188">
        <v>0</v>
      </c>
      <c r="Q8" s="187">
        <v>0</v>
      </c>
      <c r="R8" s="188">
        <v>0</v>
      </c>
      <c r="S8" s="189">
        <v>1</v>
      </c>
    </row>
    <row r="9" spans="2:19" s="18" customFormat="1" ht="20" customHeight="1" x14ac:dyDescent="0.2">
      <c r="B9" s="183" t="s">
        <v>438</v>
      </c>
      <c r="C9" s="187">
        <v>5</v>
      </c>
      <c r="D9" s="188">
        <v>2.0325203252032518</v>
      </c>
      <c r="E9" s="187">
        <v>0</v>
      </c>
      <c r="F9" s="188">
        <v>0</v>
      </c>
      <c r="G9" s="187">
        <v>0</v>
      </c>
      <c r="H9" s="188">
        <v>0</v>
      </c>
      <c r="I9" s="187">
        <v>0</v>
      </c>
      <c r="J9" s="188">
        <v>0</v>
      </c>
      <c r="K9" s="187">
        <v>0</v>
      </c>
      <c r="L9" s="188">
        <v>0</v>
      </c>
      <c r="M9" s="187">
        <v>0</v>
      </c>
      <c r="N9" s="188">
        <v>0</v>
      </c>
      <c r="O9" s="187">
        <v>0</v>
      </c>
      <c r="P9" s="188">
        <v>0</v>
      </c>
      <c r="Q9" s="187">
        <v>0</v>
      </c>
      <c r="R9" s="188">
        <v>0</v>
      </c>
      <c r="S9" s="189">
        <v>5</v>
      </c>
    </row>
    <row r="10" spans="2:19" s="18" customFormat="1" ht="20" customHeight="1" x14ac:dyDescent="0.2">
      <c r="B10" s="182" t="s">
        <v>440</v>
      </c>
      <c r="C10" s="184">
        <v>0</v>
      </c>
      <c r="D10" s="185">
        <v>0</v>
      </c>
      <c r="E10" s="184">
        <v>0</v>
      </c>
      <c r="F10" s="185">
        <v>0</v>
      </c>
      <c r="G10" s="184">
        <v>1</v>
      </c>
      <c r="H10" s="185">
        <v>0.77519379844961245</v>
      </c>
      <c r="I10" s="184">
        <v>20</v>
      </c>
      <c r="J10" s="185">
        <v>30.303030303030305</v>
      </c>
      <c r="K10" s="184">
        <v>6</v>
      </c>
      <c r="L10" s="185">
        <v>24</v>
      </c>
      <c r="M10" s="184">
        <v>9</v>
      </c>
      <c r="N10" s="185">
        <v>100</v>
      </c>
      <c r="O10" s="184">
        <v>7</v>
      </c>
      <c r="P10" s="185">
        <v>100</v>
      </c>
      <c r="Q10" s="184">
        <v>5</v>
      </c>
      <c r="R10" s="185">
        <v>83.333333333333343</v>
      </c>
      <c r="S10" s="186">
        <v>48</v>
      </c>
    </row>
    <row r="11" spans="2:19" s="18" customFormat="1" ht="20" customHeight="1" x14ac:dyDescent="0.2">
      <c r="B11" s="183" t="s">
        <v>437</v>
      </c>
      <c r="C11" s="187">
        <v>0</v>
      </c>
      <c r="D11" s="188">
        <v>0</v>
      </c>
      <c r="E11" s="187">
        <v>0</v>
      </c>
      <c r="F11" s="188">
        <v>0</v>
      </c>
      <c r="G11" s="187">
        <v>0</v>
      </c>
      <c r="H11" s="188">
        <v>0</v>
      </c>
      <c r="I11" s="187">
        <v>2</v>
      </c>
      <c r="J11" s="188">
        <v>3.0303030303030303</v>
      </c>
      <c r="K11" s="187">
        <v>1</v>
      </c>
      <c r="L11" s="188">
        <v>4</v>
      </c>
      <c r="M11" s="187">
        <v>2</v>
      </c>
      <c r="N11" s="188">
        <v>22.222222222222221</v>
      </c>
      <c r="O11" s="187">
        <v>0</v>
      </c>
      <c r="P11" s="188">
        <v>0</v>
      </c>
      <c r="Q11" s="187">
        <v>0</v>
      </c>
      <c r="R11" s="188">
        <v>0</v>
      </c>
      <c r="S11" s="189">
        <v>5</v>
      </c>
    </row>
    <row r="12" spans="2:19" s="18" customFormat="1" ht="20" customHeight="1" x14ac:dyDescent="0.2">
      <c r="B12" s="183" t="s">
        <v>529</v>
      </c>
      <c r="C12" s="187">
        <v>0</v>
      </c>
      <c r="D12" s="188">
        <v>0</v>
      </c>
      <c r="E12" s="187">
        <v>0</v>
      </c>
      <c r="F12" s="188">
        <v>0</v>
      </c>
      <c r="G12" s="187">
        <v>0</v>
      </c>
      <c r="H12" s="188">
        <v>0</v>
      </c>
      <c r="I12" s="187">
        <v>6</v>
      </c>
      <c r="J12" s="188">
        <v>9.0909090909090917</v>
      </c>
      <c r="K12" s="187">
        <v>4</v>
      </c>
      <c r="L12" s="188">
        <v>16</v>
      </c>
      <c r="M12" s="187">
        <v>5</v>
      </c>
      <c r="N12" s="188">
        <v>55.555555555555557</v>
      </c>
      <c r="O12" s="187">
        <v>5</v>
      </c>
      <c r="P12" s="188">
        <v>71.428571428571431</v>
      </c>
      <c r="Q12" s="187">
        <v>3</v>
      </c>
      <c r="R12" s="188">
        <v>50</v>
      </c>
      <c r="S12" s="189">
        <v>23</v>
      </c>
    </row>
    <row r="13" spans="2:19" s="18" customFormat="1" ht="20" customHeight="1" x14ac:dyDescent="0.2">
      <c r="B13" s="183" t="s">
        <v>522</v>
      </c>
      <c r="C13" s="187">
        <v>0</v>
      </c>
      <c r="D13" s="188">
        <v>0</v>
      </c>
      <c r="E13" s="187">
        <v>0</v>
      </c>
      <c r="F13" s="188">
        <v>0</v>
      </c>
      <c r="G13" s="187">
        <v>0</v>
      </c>
      <c r="H13" s="188">
        <v>0</v>
      </c>
      <c r="I13" s="187">
        <v>1</v>
      </c>
      <c r="J13" s="188">
        <v>1.5151515151515151</v>
      </c>
      <c r="K13" s="187">
        <v>0</v>
      </c>
      <c r="L13" s="188">
        <v>0</v>
      </c>
      <c r="M13" s="187">
        <v>1</v>
      </c>
      <c r="N13" s="188">
        <v>11.111111111111111</v>
      </c>
      <c r="O13" s="187">
        <v>2</v>
      </c>
      <c r="P13" s="188">
        <v>28.571428571428569</v>
      </c>
      <c r="Q13" s="187">
        <v>0</v>
      </c>
      <c r="R13" s="188">
        <v>0</v>
      </c>
      <c r="S13" s="189">
        <v>4</v>
      </c>
    </row>
    <row r="14" spans="2:19" s="18" customFormat="1" ht="20" customHeight="1" x14ac:dyDescent="0.2">
      <c r="B14" s="183" t="s">
        <v>438</v>
      </c>
      <c r="C14" s="187">
        <v>0</v>
      </c>
      <c r="D14" s="188">
        <v>0</v>
      </c>
      <c r="E14" s="187">
        <v>0</v>
      </c>
      <c r="F14" s="188">
        <v>0</v>
      </c>
      <c r="G14" s="187">
        <v>1</v>
      </c>
      <c r="H14" s="188">
        <v>0.77519379844961245</v>
      </c>
      <c r="I14" s="187">
        <v>11</v>
      </c>
      <c r="J14" s="188">
        <v>16.666666666666664</v>
      </c>
      <c r="K14" s="187">
        <v>1</v>
      </c>
      <c r="L14" s="188">
        <v>4</v>
      </c>
      <c r="M14" s="187">
        <v>1</v>
      </c>
      <c r="N14" s="188">
        <v>11.111111111111111</v>
      </c>
      <c r="O14" s="187">
        <v>0</v>
      </c>
      <c r="P14" s="188">
        <v>0</v>
      </c>
      <c r="Q14" s="187">
        <v>2</v>
      </c>
      <c r="R14" s="188">
        <v>33.333333333333329</v>
      </c>
      <c r="S14" s="189">
        <v>16</v>
      </c>
    </row>
    <row r="15" spans="2:19" s="18" customFormat="1" ht="20" customHeight="1" x14ac:dyDescent="0.2">
      <c r="B15" s="182" t="s">
        <v>436</v>
      </c>
      <c r="C15" s="184">
        <v>95</v>
      </c>
      <c r="D15" s="185">
        <v>38.617886178861788</v>
      </c>
      <c r="E15" s="184">
        <v>28</v>
      </c>
      <c r="F15" s="185">
        <v>22.950819672131146</v>
      </c>
      <c r="G15" s="184">
        <v>15</v>
      </c>
      <c r="H15" s="185">
        <v>11.627906976744185</v>
      </c>
      <c r="I15" s="184">
        <v>8</v>
      </c>
      <c r="J15" s="185">
        <v>12.121212121212121</v>
      </c>
      <c r="K15" s="184">
        <v>0</v>
      </c>
      <c r="L15" s="185">
        <v>0</v>
      </c>
      <c r="M15" s="184">
        <v>0</v>
      </c>
      <c r="N15" s="185">
        <v>0</v>
      </c>
      <c r="O15" s="184">
        <v>0</v>
      </c>
      <c r="P15" s="185">
        <v>0</v>
      </c>
      <c r="Q15" s="184">
        <v>0</v>
      </c>
      <c r="R15" s="185">
        <v>0</v>
      </c>
      <c r="S15" s="186">
        <v>146</v>
      </c>
    </row>
    <row r="16" spans="2:19" s="18" customFormat="1" ht="20" customHeight="1" x14ac:dyDescent="0.2">
      <c r="B16" s="183" t="s">
        <v>437</v>
      </c>
      <c r="C16" s="187">
        <v>5</v>
      </c>
      <c r="D16" s="188">
        <v>2.0325203252032518</v>
      </c>
      <c r="E16" s="187">
        <v>6</v>
      </c>
      <c r="F16" s="188">
        <v>4.918032786885246</v>
      </c>
      <c r="G16" s="187">
        <v>0</v>
      </c>
      <c r="H16" s="188">
        <v>0</v>
      </c>
      <c r="I16" s="187">
        <v>1</v>
      </c>
      <c r="J16" s="188">
        <v>1.5151515151515151</v>
      </c>
      <c r="K16" s="187">
        <v>0</v>
      </c>
      <c r="L16" s="188">
        <v>0</v>
      </c>
      <c r="M16" s="187">
        <v>0</v>
      </c>
      <c r="N16" s="188">
        <v>0</v>
      </c>
      <c r="O16" s="187">
        <v>0</v>
      </c>
      <c r="P16" s="188">
        <v>0</v>
      </c>
      <c r="Q16" s="187">
        <v>0</v>
      </c>
      <c r="R16" s="188">
        <v>0</v>
      </c>
      <c r="S16" s="189">
        <v>12</v>
      </c>
    </row>
    <row r="17" spans="2:20" s="18" customFormat="1" ht="20" customHeight="1" x14ac:dyDescent="0.2">
      <c r="B17" s="183" t="s">
        <v>529</v>
      </c>
      <c r="C17" s="187">
        <v>36</v>
      </c>
      <c r="D17" s="188">
        <v>14.634146341463413</v>
      </c>
      <c r="E17" s="187">
        <v>13</v>
      </c>
      <c r="F17" s="188">
        <v>10.655737704918032</v>
      </c>
      <c r="G17" s="187">
        <v>11</v>
      </c>
      <c r="H17" s="188">
        <v>8.5271317829457356</v>
      </c>
      <c r="I17" s="187">
        <v>3</v>
      </c>
      <c r="J17" s="188">
        <v>4.5454545454545459</v>
      </c>
      <c r="K17" s="187">
        <v>0</v>
      </c>
      <c r="L17" s="188">
        <v>0</v>
      </c>
      <c r="M17" s="187">
        <v>0</v>
      </c>
      <c r="N17" s="188">
        <v>0</v>
      </c>
      <c r="O17" s="187">
        <v>0</v>
      </c>
      <c r="P17" s="188">
        <v>0</v>
      </c>
      <c r="Q17" s="187">
        <v>0</v>
      </c>
      <c r="R17" s="188">
        <v>0</v>
      </c>
      <c r="S17" s="189">
        <v>63</v>
      </c>
    </row>
    <row r="18" spans="2:20" s="18" customFormat="1" ht="20" customHeight="1" x14ac:dyDescent="0.2">
      <c r="B18" s="183" t="s">
        <v>522</v>
      </c>
      <c r="C18" s="187">
        <v>5</v>
      </c>
      <c r="D18" s="188">
        <v>2.0325203252032518</v>
      </c>
      <c r="E18" s="187">
        <v>1</v>
      </c>
      <c r="F18" s="188">
        <v>0.81967213114754101</v>
      </c>
      <c r="G18" s="187">
        <v>0</v>
      </c>
      <c r="H18" s="188">
        <v>0</v>
      </c>
      <c r="I18" s="187">
        <v>0</v>
      </c>
      <c r="J18" s="188">
        <v>0</v>
      </c>
      <c r="K18" s="187">
        <v>0</v>
      </c>
      <c r="L18" s="188">
        <v>0</v>
      </c>
      <c r="M18" s="187">
        <v>0</v>
      </c>
      <c r="N18" s="188">
        <v>0</v>
      </c>
      <c r="O18" s="187">
        <v>0</v>
      </c>
      <c r="P18" s="188">
        <v>0</v>
      </c>
      <c r="Q18" s="187">
        <v>0</v>
      </c>
      <c r="R18" s="188">
        <v>0</v>
      </c>
      <c r="S18" s="189">
        <v>6</v>
      </c>
    </row>
    <row r="19" spans="2:20" s="18" customFormat="1" ht="20" customHeight="1" x14ac:dyDescent="0.2">
      <c r="B19" s="183" t="s">
        <v>438</v>
      </c>
      <c r="C19" s="187">
        <v>49</v>
      </c>
      <c r="D19" s="188">
        <v>19.918699186991869</v>
      </c>
      <c r="E19" s="187">
        <v>8</v>
      </c>
      <c r="F19" s="188">
        <v>6.557377049180328</v>
      </c>
      <c r="G19" s="187">
        <v>4</v>
      </c>
      <c r="H19" s="188">
        <v>3.1007751937984498</v>
      </c>
      <c r="I19" s="187">
        <v>4</v>
      </c>
      <c r="J19" s="188">
        <v>6.0606060606060606</v>
      </c>
      <c r="K19" s="187">
        <v>0</v>
      </c>
      <c r="L19" s="188">
        <v>0</v>
      </c>
      <c r="M19" s="187">
        <v>0</v>
      </c>
      <c r="N19" s="188">
        <v>0</v>
      </c>
      <c r="O19" s="187">
        <v>0</v>
      </c>
      <c r="P19" s="188">
        <v>0</v>
      </c>
      <c r="Q19" s="187">
        <v>0</v>
      </c>
      <c r="R19" s="188">
        <v>0</v>
      </c>
      <c r="S19" s="189">
        <v>65</v>
      </c>
    </row>
    <row r="20" spans="2:20" s="18" customFormat="1" ht="20" customHeight="1" x14ac:dyDescent="0.2">
      <c r="B20" s="182" t="s">
        <v>439</v>
      </c>
      <c r="C20" s="184">
        <v>87</v>
      </c>
      <c r="D20" s="185">
        <v>35.365853658536587</v>
      </c>
      <c r="E20" s="184">
        <v>29</v>
      </c>
      <c r="F20" s="185">
        <v>23.770491803278688</v>
      </c>
      <c r="G20" s="184">
        <v>28</v>
      </c>
      <c r="H20" s="185">
        <v>21.705426356589147</v>
      </c>
      <c r="I20" s="184">
        <v>21</v>
      </c>
      <c r="J20" s="185">
        <v>31.818181818181817</v>
      </c>
      <c r="K20" s="184">
        <v>15</v>
      </c>
      <c r="L20" s="185">
        <v>60</v>
      </c>
      <c r="M20" s="184">
        <v>0</v>
      </c>
      <c r="N20" s="185">
        <v>0</v>
      </c>
      <c r="O20" s="184">
        <v>0</v>
      </c>
      <c r="P20" s="185">
        <v>0</v>
      </c>
      <c r="Q20" s="184">
        <v>1</v>
      </c>
      <c r="R20" s="185">
        <v>16.666666666666664</v>
      </c>
      <c r="S20" s="186">
        <v>181</v>
      </c>
    </row>
    <row r="21" spans="2:20" s="18" customFormat="1" ht="20" customHeight="1" x14ac:dyDescent="0.2">
      <c r="B21" s="183" t="s">
        <v>437</v>
      </c>
      <c r="C21" s="187">
        <v>3</v>
      </c>
      <c r="D21" s="188">
        <v>1.2195121951219512</v>
      </c>
      <c r="E21" s="187">
        <v>1</v>
      </c>
      <c r="F21" s="188">
        <v>0.81967213114754101</v>
      </c>
      <c r="G21" s="187">
        <v>1</v>
      </c>
      <c r="H21" s="188">
        <v>0.77519379844961245</v>
      </c>
      <c r="I21" s="187">
        <v>8</v>
      </c>
      <c r="J21" s="188">
        <v>12.121212121212121</v>
      </c>
      <c r="K21" s="187">
        <v>2</v>
      </c>
      <c r="L21" s="188">
        <v>8</v>
      </c>
      <c r="M21" s="187">
        <v>0</v>
      </c>
      <c r="N21" s="188">
        <v>0</v>
      </c>
      <c r="O21" s="187">
        <v>0</v>
      </c>
      <c r="P21" s="188">
        <v>0</v>
      </c>
      <c r="Q21" s="187">
        <v>0</v>
      </c>
      <c r="R21" s="188">
        <v>0</v>
      </c>
      <c r="S21" s="189">
        <v>15</v>
      </c>
    </row>
    <row r="22" spans="2:20" s="18" customFormat="1" ht="20" customHeight="1" x14ac:dyDescent="0.2">
      <c r="B22" s="183" t="s">
        <v>529</v>
      </c>
      <c r="C22" s="187">
        <v>15</v>
      </c>
      <c r="D22" s="188">
        <v>6.0975609756097562</v>
      </c>
      <c r="E22" s="187">
        <v>5</v>
      </c>
      <c r="F22" s="188">
        <v>4.0983606557377046</v>
      </c>
      <c r="G22" s="187">
        <v>7</v>
      </c>
      <c r="H22" s="188">
        <v>5.4263565891472867</v>
      </c>
      <c r="I22" s="187">
        <v>2</v>
      </c>
      <c r="J22" s="188">
        <v>3.0303030303030303</v>
      </c>
      <c r="K22" s="187">
        <v>2</v>
      </c>
      <c r="L22" s="188">
        <v>8</v>
      </c>
      <c r="M22" s="187">
        <v>0</v>
      </c>
      <c r="N22" s="188">
        <v>0</v>
      </c>
      <c r="O22" s="187">
        <v>0</v>
      </c>
      <c r="P22" s="188">
        <v>0</v>
      </c>
      <c r="Q22" s="187">
        <v>0</v>
      </c>
      <c r="R22" s="188">
        <v>0</v>
      </c>
      <c r="S22" s="189">
        <v>31</v>
      </c>
    </row>
    <row r="23" spans="2:20" s="18" customFormat="1" ht="20" customHeight="1" x14ac:dyDescent="0.2">
      <c r="B23" s="183" t="s">
        <v>522</v>
      </c>
      <c r="C23" s="187">
        <v>28</v>
      </c>
      <c r="D23" s="188">
        <v>11.38211382113821</v>
      </c>
      <c r="E23" s="187">
        <v>5</v>
      </c>
      <c r="F23" s="188">
        <v>4.0983606557377046</v>
      </c>
      <c r="G23" s="187">
        <v>2</v>
      </c>
      <c r="H23" s="188">
        <v>1.5503875968992249</v>
      </c>
      <c r="I23" s="187">
        <v>5</v>
      </c>
      <c r="J23" s="188">
        <v>7.5757575757575761</v>
      </c>
      <c r="K23" s="187">
        <v>0</v>
      </c>
      <c r="L23" s="188">
        <v>0</v>
      </c>
      <c r="M23" s="187">
        <v>0</v>
      </c>
      <c r="N23" s="188">
        <v>0</v>
      </c>
      <c r="O23" s="187">
        <v>0</v>
      </c>
      <c r="P23" s="188">
        <v>0</v>
      </c>
      <c r="Q23" s="187">
        <v>0</v>
      </c>
      <c r="R23" s="188">
        <v>0</v>
      </c>
      <c r="S23" s="189">
        <v>40</v>
      </c>
    </row>
    <row r="24" spans="2:20" s="18" customFormat="1" ht="20" customHeight="1" x14ac:dyDescent="0.2">
      <c r="B24" s="183" t="s">
        <v>438</v>
      </c>
      <c r="C24" s="187">
        <v>41</v>
      </c>
      <c r="D24" s="188">
        <v>16.666666666666664</v>
      </c>
      <c r="E24" s="187">
        <v>18</v>
      </c>
      <c r="F24" s="188">
        <v>14.754098360655737</v>
      </c>
      <c r="G24" s="187">
        <v>18</v>
      </c>
      <c r="H24" s="188">
        <v>13.953488372093023</v>
      </c>
      <c r="I24" s="187">
        <v>6</v>
      </c>
      <c r="J24" s="188">
        <v>9.0909090909090917</v>
      </c>
      <c r="K24" s="187">
        <v>11</v>
      </c>
      <c r="L24" s="188">
        <v>44</v>
      </c>
      <c r="M24" s="187">
        <v>0</v>
      </c>
      <c r="N24" s="188">
        <v>0</v>
      </c>
      <c r="O24" s="187">
        <v>0</v>
      </c>
      <c r="P24" s="188">
        <v>0</v>
      </c>
      <c r="Q24" s="187">
        <v>1</v>
      </c>
      <c r="R24" s="188">
        <v>16.666666666666664</v>
      </c>
      <c r="S24" s="189">
        <v>95</v>
      </c>
    </row>
    <row r="25" spans="2:20" s="18" customFormat="1" ht="20" customHeight="1" x14ac:dyDescent="0.2">
      <c r="B25" s="182" t="s">
        <v>539</v>
      </c>
      <c r="C25" s="184">
        <v>0</v>
      </c>
      <c r="D25" s="185">
        <v>0</v>
      </c>
      <c r="E25" s="184">
        <v>2</v>
      </c>
      <c r="F25" s="185">
        <v>1.639344262295082</v>
      </c>
      <c r="G25" s="184">
        <v>8</v>
      </c>
      <c r="H25" s="185">
        <v>6.2015503875968996</v>
      </c>
      <c r="I25" s="184">
        <v>4</v>
      </c>
      <c r="J25" s="185">
        <v>6.0606060606060606</v>
      </c>
      <c r="K25" s="184">
        <v>0</v>
      </c>
      <c r="L25" s="185">
        <v>0</v>
      </c>
      <c r="M25" s="184">
        <v>0</v>
      </c>
      <c r="N25" s="185">
        <v>0</v>
      </c>
      <c r="O25" s="184">
        <v>0</v>
      </c>
      <c r="P25" s="185">
        <v>0</v>
      </c>
      <c r="Q25" s="184">
        <v>0</v>
      </c>
      <c r="R25" s="185">
        <v>0</v>
      </c>
      <c r="S25" s="186">
        <v>14</v>
      </c>
    </row>
    <row r="26" spans="2:20" s="18" customFormat="1" ht="20" customHeight="1" x14ac:dyDescent="0.2">
      <c r="B26" s="183" t="s">
        <v>437</v>
      </c>
      <c r="C26" s="187">
        <v>0</v>
      </c>
      <c r="D26" s="188">
        <v>0</v>
      </c>
      <c r="E26" s="187">
        <v>0</v>
      </c>
      <c r="F26" s="188">
        <v>0</v>
      </c>
      <c r="G26" s="187">
        <v>1</v>
      </c>
      <c r="H26" s="188">
        <v>0.77519379844961245</v>
      </c>
      <c r="I26" s="187">
        <v>1</v>
      </c>
      <c r="J26" s="188">
        <v>1.5151515151515151</v>
      </c>
      <c r="K26" s="187">
        <v>0</v>
      </c>
      <c r="L26" s="188">
        <v>0</v>
      </c>
      <c r="M26" s="187">
        <v>0</v>
      </c>
      <c r="N26" s="188">
        <v>0</v>
      </c>
      <c r="O26" s="187">
        <v>0</v>
      </c>
      <c r="P26" s="188">
        <v>0</v>
      </c>
      <c r="Q26" s="187">
        <v>0</v>
      </c>
      <c r="R26" s="188">
        <v>0</v>
      </c>
      <c r="S26" s="189">
        <v>2</v>
      </c>
    </row>
    <row r="27" spans="2:20" s="18" customFormat="1" ht="20" customHeight="1" x14ac:dyDescent="0.2">
      <c r="B27" s="183" t="s">
        <v>529</v>
      </c>
      <c r="C27" s="187">
        <v>0</v>
      </c>
      <c r="D27" s="188">
        <v>0</v>
      </c>
      <c r="E27" s="187">
        <v>2</v>
      </c>
      <c r="F27" s="188">
        <v>1.639344262295082</v>
      </c>
      <c r="G27" s="187">
        <v>3</v>
      </c>
      <c r="H27" s="188">
        <v>2.3255813953488373</v>
      </c>
      <c r="I27" s="187">
        <v>1</v>
      </c>
      <c r="J27" s="188">
        <v>1.5151515151515151</v>
      </c>
      <c r="K27" s="187">
        <v>0</v>
      </c>
      <c r="L27" s="188">
        <v>0</v>
      </c>
      <c r="M27" s="187">
        <v>0</v>
      </c>
      <c r="N27" s="188">
        <v>0</v>
      </c>
      <c r="O27" s="187">
        <v>0</v>
      </c>
      <c r="P27" s="188">
        <v>0</v>
      </c>
      <c r="Q27" s="187">
        <v>0</v>
      </c>
      <c r="R27" s="188">
        <v>0</v>
      </c>
      <c r="S27" s="189">
        <v>6</v>
      </c>
      <c r="T27" s="127"/>
    </row>
    <row r="28" spans="2:20" s="18" customFormat="1" ht="20" customHeight="1" x14ac:dyDescent="0.2">
      <c r="B28" s="183" t="s">
        <v>438</v>
      </c>
      <c r="C28" s="187">
        <v>0</v>
      </c>
      <c r="D28" s="188">
        <v>0</v>
      </c>
      <c r="E28" s="187">
        <v>0</v>
      </c>
      <c r="F28" s="188">
        <v>0</v>
      </c>
      <c r="G28" s="187">
        <v>4</v>
      </c>
      <c r="H28" s="188">
        <v>3.1007751937984498</v>
      </c>
      <c r="I28" s="187">
        <v>2</v>
      </c>
      <c r="J28" s="188">
        <v>3.0303030303030303</v>
      </c>
      <c r="K28" s="187">
        <v>0</v>
      </c>
      <c r="L28" s="188">
        <v>0</v>
      </c>
      <c r="M28" s="187">
        <v>0</v>
      </c>
      <c r="N28" s="188">
        <v>0</v>
      </c>
      <c r="O28" s="187">
        <v>0</v>
      </c>
      <c r="P28" s="188">
        <v>0</v>
      </c>
      <c r="Q28" s="187">
        <v>0</v>
      </c>
      <c r="R28" s="188">
        <v>0</v>
      </c>
      <c r="S28" s="189">
        <v>6</v>
      </c>
    </row>
    <row r="29" spans="2:20" s="18" customFormat="1" ht="20" customHeight="1" x14ac:dyDescent="0.2">
      <c r="B29" s="182" t="s">
        <v>538</v>
      </c>
      <c r="C29" s="184">
        <v>14</v>
      </c>
      <c r="D29" s="185">
        <v>5.6910569105691051</v>
      </c>
      <c r="E29" s="184">
        <v>13</v>
      </c>
      <c r="F29" s="185">
        <v>10.655737704918032</v>
      </c>
      <c r="G29" s="184">
        <v>6</v>
      </c>
      <c r="H29" s="185">
        <v>4.6511627906976747</v>
      </c>
      <c r="I29" s="184">
        <v>11</v>
      </c>
      <c r="J29" s="185">
        <v>16.666666666666664</v>
      </c>
      <c r="K29" s="184">
        <v>4</v>
      </c>
      <c r="L29" s="185">
        <v>16</v>
      </c>
      <c r="M29" s="184">
        <v>0</v>
      </c>
      <c r="N29" s="185">
        <v>0</v>
      </c>
      <c r="O29" s="184">
        <v>0</v>
      </c>
      <c r="P29" s="185">
        <v>0</v>
      </c>
      <c r="Q29" s="184">
        <v>0</v>
      </c>
      <c r="R29" s="185">
        <v>0</v>
      </c>
      <c r="S29" s="186">
        <v>48</v>
      </c>
    </row>
    <row r="30" spans="2:20" s="18" customFormat="1" ht="20" customHeight="1" x14ac:dyDescent="0.2">
      <c r="B30" s="183" t="s">
        <v>437</v>
      </c>
      <c r="C30" s="187">
        <v>2</v>
      </c>
      <c r="D30" s="188">
        <v>0.81300813008130091</v>
      </c>
      <c r="E30" s="187">
        <v>5</v>
      </c>
      <c r="F30" s="188">
        <v>4.0983606557377046</v>
      </c>
      <c r="G30" s="187">
        <v>3</v>
      </c>
      <c r="H30" s="188">
        <v>2.3255813953488373</v>
      </c>
      <c r="I30" s="187">
        <v>4</v>
      </c>
      <c r="J30" s="188">
        <v>6.0606060606060606</v>
      </c>
      <c r="K30" s="187">
        <v>2</v>
      </c>
      <c r="L30" s="188">
        <v>8</v>
      </c>
      <c r="M30" s="187">
        <v>0</v>
      </c>
      <c r="N30" s="188">
        <v>0</v>
      </c>
      <c r="O30" s="187">
        <v>0</v>
      </c>
      <c r="P30" s="188">
        <v>0</v>
      </c>
      <c r="Q30" s="187">
        <v>0</v>
      </c>
      <c r="R30" s="188">
        <v>0</v>
      </c>
      <c r="S30" s="189">
        <v>16</v>
      </c>
    </row>
    <row r="31" spans="2:20" s="18" customFormat="1" ht="20" customHeight="1" x14ac:dyDescent="0.2">
      <c r="B31" s="183" t="s">
        <v>529</v>
      </c>
      <c r="C31" s="187">
        <v>9</v>
      </c>
      <c r="D31" s="188">
        <v>3.6585365853658534</v>
      </c>
      <c r="E31" s="187">
        <v>7</v>
      </c>
      <c r="F31" s="188">
        <v>5.7377049180327866</v>
      </c>
      <c r="G31" s="187">
        <v>2</v>
      </c>
      <c r="H31" s="188">
        <v>1.5503875968992249</v>
      </c>
      <c r="I31" s="187">
        <v>4</v>
      </c>
      <c r="J31" s="188">
        <v>6.0606060606060606</v>
      </c>
      <c r="K31" s="187">
        <v>2</v>
      </c>
      <c r="L31" s="188">
        <v>8</v>
      </c>
      <c r="M31" s="187">
        <v>0</v>
      </c>
      <c r="N31" s="188">
        <v>0</v>
      </c>
      <c r="O31" s="187">
        <v>0</v>
      </c>
      <c r="P31" s="188">
        <v>0</v>
      </c>
      <c r="Q31" s="187">
        <v>0</v>
      </c>
      <c r="R31" s="188">
        <v>0</v>
      </c>
      <c r="S31" s="189">
        <v>24</v>
      </c>
    </row>
    <row r="32" spans="2:20" s="18" customFormat="1" ht="20" customHeight="1" x14ac:dyDescent="0.2">
      <c r="B32" s="183" t="s">
        <v>438</v>
      </c>
      <c r="C32" s="187">
        <v>3</v>
      </c>
      <c r="D32" s="188">
        <v>1.2195121951219512</v>
      </c>
      <c r="E32" s="187">
        <v>1</v>
      </c>
      <c r="F32" s="188">
        <v>0.81967213114754101</v>
      </c>
      <c r="G32" s="187">
        <v>1</v>
      </c>
      <c r="H32" s="188">
        <v>0.77519379844961245</v>
      </c>
      <c r="I32" s="187">
        <v>3</v>
      </c>
      <c r="J32" s="188">
        <v>4.5454545454545459</v>
      </c>
      <c r="K32" s="187">
        <v>0</v>
      </c>
      <c r="L32" s="188">
        <v>0</v>
      </c>
      <c r="M32" s="187">
        <v>0</v>
      </c>
      <c r="N32" s="188">
        <v>0</v>
      </c>
      <c r="O32" s="187">
        <v>0</v>
      </c>
      <c r="P32" s="188">
        <v>0</v>
      </c>
      <c r="Q32" s="187">
        <v>0</v>
      </c>
      <c r="R32" s="188">
        <v>0</v>
      </c>
      <c r="S32" s="189">
        <v>8</v>
      </c>
    </row>
    <row r="33" spans="2:19" s="18" customFormat="1" ht="20" customHeight="1" x14ac:dyDescent="0.2">
      <c r="B33" s="182" t="s">
        <v>444</v>
      </c>
      <c r="C33" s="184">
        <v>0</v>
      </c>
      <c r="D33" s="185">
        <v>0</v>
      </c>
      <c r="E33" s="184">
        <v>0</v>
      </c>
      <c r="F33" s="185">
        <v>0</v>
      </c>
      <c r="G33" s="184">
        <v>0</v>
      </c>
      <c r="H33" s="185">
        <v>0</v>
      </c>
      <c r="I33" s="184">
        <v>1</v>
      </c>
      <c r="J33" s="185">
        <v>1.5151515151515151</v>
      </c>
      <c r="K33" s="184">
        <v>0</v>
      </c>
      <c r="L33" s="185">
        <v>0</v>
      </c>
      <c r="M33" s="184">
        <v>0</v>
      </c>
      <c r="N33" s="185">
        <v>0</v>
      </c>
      <c r="O33" s="184">
        <v>0</v>
      </c>
      <c r="P33" s="185">
        <v>0</v>
      </c>
      <c r="Q33" s="184">
        <v>0</v>
      </c>
      <c r="R33" s="185">
        <v>0</v>
      </c>
      <c r="S33" s="186">
        <v>1</v>
      </c>
    </row>
    <row r="34" spans="2:19" s="18" customFormat="1" ht="20" customHeight="1" x14ac:dyDescent="0.2">
      <c r="B34" s="183" t="s">
        <v>529</v>
      </c>
      <c r="C34" s="187">
        <v>0</v>
      </c>
      <c r="D34" s="188">
        <v>0</v>
      </c>
      <c r="E34" s="187">
        <v>0</v>
      </c>
      <c r="F34" s="188">
        <v>0</v>
      </c>
      <c r="G34" s="187">
        <v>0</v>
      </c>
      <c r="H34" s="188">
        <v>0</v>
      </c>
      <c r="I34" s="187">
        <v>1</v>
      </c>
      <c r="J34" s="188">
        <v>1.5151515151515151</v>
      </c>
      <c r="K34" s="187">
        <v>0</v>
      </c>
      <c r="L34" s="188">
        <v>0</v>
      </c>
      <c r="M34" s="187">
        <v>0</v>
      </c>
      <c r="N34" s="188">
        <v>0</v>
      </c>
      <c r="O34" s="187">
        <v>0</v>
      </c>
      <c r="P34" s="188">
        <v>0</v>
      </c>
      <c r="Q34" s="187">
        <v>0</v>
      </c>
      <c r="R34" s="188">
        <v>0</v>
      </c>
      <c r="S34" s="189">
        <v>1</v>
      </c>
    </row>
    <row r="35" spans="2:19" s="18" customFormat="1" ht="20" customHeight="1" x14ac:dyDescent="0.2">
      <c r="B35" s="182" t="s">
        <v>445</v>
      </c>
      <c r="C35" s="184">
        <v>0</v>
      </c>
      <c r="D35" s="185">
        <v>0</v>
      </c>
      <c r="E35" s="184">
        <v>0</v>
      </c>
      <c r="F35" s="185">
        <v>0</v>
      </c>
      <c r="G35" s="184">
        <v>0</v>
      </c>
      <c r="H35" s="185">
        <v>0</v>
      </c>
      <c r="I35" s="184">
        <v>1</v>
      </c>
      <c r="J35" s="185">
        <v>1.5151515151515151</v>
      </c>
      <c r="K35" s="184">
        <v>0</v>
      </c>
      <c r="L35" s="185">
        <v>0</v>
      </c>
      <c r="M35" s="184">
        <v>0</v>
      </c>
      <c r="N35" s="185">
        <v>0</v>
      </c>
      <c r="O35" s="184">
        <v>0</v>
      </c>
      <c r="P35" s="185">
        <v>0</v>
      </c>
      <c r="Q35" s="184">
        <v>0</v>
      </c>
      <c r="R35" s="185">
        <v>0</v>
      </c>
      <c r="S35" s="186">
        <v>1</v>
      </c>
    </row>
    <row r="36" spans="2:19" s="18" customFormat="1" ht="20" customHeight="1" x14ac:dyDescent="0.2">
      <c r="B36" s="183" t="s">
        <v>529</v>
      </c>
      <c r="C36" s="187">
        <v>0</v>
      </c>
      <c r="D36" s="188">
        <v>0</v>
      </c>
      <c r="E36" s="187">
        <v>0</v>
      </c>
      <c r="F36" s="188">
        <v>0</v>
      </c>
      <c r="G36" s="187">
        <v>0</v>
      </c>
      <c r="H36" s="188">
        <v>0</v>
      </c>
      <c r="I36" s="187">
        <v>1</v>
      </c>
      <c r="J36" s="188">
        <v>1.5151515151515151</v>
      </c>
      <c r="K36" s="187">
        <v>0</v>
      </c>
      <c r="L36" s="188">
        <v>0</v>
      </c>
      <c r="M36" s="187">
        <v>0</v>
      </c>
      <c r="N36" s="188">
        <v>0</v>
      </c>
      <c r="O36" s="187">
        <v>0</v>
      </c>
      <c r="P36" s="188">
        <v>0</v>
      </c>
      <c r="Q36" s="187">
        <v>0</v>
      </c>
      <c r="R36" s="188">
        <v>0</v>
      </c>
      <c r="S36" s="189">
        <v>1</v>
      </c>
    </row>
    <row r="37" spans="2:19" s="18" customFormat="1" ht="20" customHeight="1" x14ac:dyDescent="0.2">
      <c r="B37" s="182" t="s">
        <v>443</v>
      </c>
      <c r="C37" s="184">
        <v>2</v>
      </c>
      <c r="D37" s="185">
        <v>0.81300813008130091</v>
      </c>
      <c r="E37" s="184">
        <v>22</v>
      </c>
      <c r="F37" s="185">
        <v>18.032786885245901</v>
      </c>
      <c r="G37" s="184">
        <v>71</v>
      </c>
      <c r="H37" s="185">
        <v>55.038759689922479</v>
      </c>
      <c r="I37" s="184">
        <v>0</v>
      </c>
      <c r="J37" s="185">
        <v>0</v>
      </c>
      <c r="K37" s="184">
        <v>0</v>
      </c>
      <c r="L37" s="185">
        <v>0</v>
      </c>
      <c r="M37" s="184">
        <v>0</v>
      </c>
      <c r="N37" s="185">
        <v>0</v>
      </c>
      <c r="O37" s="184">
        <v>0</v>
      </c>
      <c r="P37" s="185">
        <v>0</v>
      </c>
      <c r="Q37" s="184">
        <v>0</v>
      </c>
      <c r="R37" s="185">
        <v>0</v>
      </c>
      <c r="S37" s="186">
        <v>95</v>
      </c>
    </row>
    <row r="38" spans="2:19" s="18" customFormat="1" ht="20" customHeight="1" x14ac:dyDescent="0.2">
      <c r="B38" s="183" t="s">
        <v>437</v>
      </c>
      <c r="C38" s="187">
        <v>0</v>
      </c>
      <c r="D38" s="188">
        <v>0</v>
      </c>
      <c r="E38" s="187">
        <v>2</v>
      </c>
      <c r="F38" s="188">
        <v>1.639344262295082</v>
      </c>
      <c r="G38" s="187">
        <v>7</v>
      </c>
      <c r="H38" s="188">
        <v>5.4263565891472867</v>
      </c>
      <c r="I38" s="187">
        <v>0</v>
      </c>
      <c r="J38" s="188">
        <v>0</v>
      </c>
      <c r="K38" s="187">
        <v>0</v>
      </c>
      <c r="L38" s="188">
        <v>0</v>
      </c>
      <c r="M38" s="187">
        <v>0</v>
      </c>
      <c r="N38" s="188">
        <v>0</v>
      </c>
      <c r="O38" s="187">
        <v>0</v>
      </c>
      <c r="P38" s="188">
        <v>0</v>
      </c>
      <c r="Q38" s="187">
        <v>0</v>
      </c>
      <c r="R38" s="188">
        <v>0</v>
      </c>
      <c r="S38" s="189">
        <v>9</v>
      </c>
    </row>
    <row r="39" spans="2:19" s="18" customFormat="1" ht="20" customHeight="1" x14ac:dyDescent="0.2">
      <c r="B39" s="183" t="s">
        <v>529</v>
      </c>
      <c r="C39" s="187">
        <v>1</v>
      </c>
      <c r="D39" s="188">
        <v>0.40650406504065045</v>
      </c>
      <c r="E39" s="187">
        <v>17</v>
      </c>
      <c r="F39" s="188">
        <v>13.934426229508196</v>
      </c>
      <c r="G39" s="187">
        <v>38</v>
      </c>
      <c r="H39" s="188">
        <v>29.457364341085274</v>
      </c>
      <c r="I39" s="187">
        <v>0</v>
      </c>
      <c r="J39" s="188">
        <v>0</v>
      </c>
      <c r="K39" s="187">
        <v>0</v>
      </c>
      <c r="L39" s="188">
        <v>0</v>
      </c>
      <c r="M39" s="187">
        <v>0</v>
      </c>
      <c r="N39" s="188">
        <v>0</v>
      </c>
      <c r="O39" s="187">
        <v>0</v>
      </c>
      <c r="P39" s="188">
        <v>0</v>
      </c>
      <c r="Q39" s="187">
        <v>0</v>
      </c>
      <c r="R39" s="188">
        <v>0</v>
      </c>
      <c r="S39" s="189">
        <v>56</v>
      </c>
    </row>
    <row r="40" spans="2:19" s="18" customFormat="1" ht="20" customHeight="1" x14ac:dyDescent="0.2">
      <c r="B40" s="183" t="s">
        <v>522</v>
      </c>
      <c r="C40" s="187">
        <v>0</v>
      </c>
      <c r="D40" s="188">
        <v>0</v>
      </c>
      <c r="E40" s="187">
        <v>0</v>
      </c>
      <c r="F40" s="188">
        <v>0</v>
      </c>
      <c r="G40" s="187">
        <v>4</v>
      </c>
      <c r="H40" s="188">
        <v>3.1007751937984498</v>
      </c>
      <c r="I40" s="187">
        <v>0</v>
      </c>
      <c r="J40" s="188">
        <v>0</v>
      </c>
      <c r="K40" s="187">
        <v>0</v>
      </c>
      <c r="L40" s="188">
        <v>0</v>
      </c>
      <c r="M40" s="187">
        <v>0</v>
      </c>
      <c r="N40" s="188">
        <v>0</v>
      </c>
      <c r="O40" s="187">
        <v>0</v>
      </c>
      <c r="P40" s="188">
        <v>0</v>
      </c>
      <c r="Q40" s="187">
        <v>0</v>
      </c>
      <c r="R40" s="188">
        <v>0</v>
      </c>
      <c r="S40" s="189">
        <v>4</v>
      </c>
    </row>
    <row r="41" spans="2:19" s="18" customFormat="1" ht="20" customHeight="1" x14ac:dyDescent="0.2">
      <c r="B41" s="183" t="s">
        <v>438</v>
      </c>
      <c r="C41" s="187">
        <v>1</v>
      </c>
      <c r="D41" s="188">
        <v>0.40650406504065045</v>
      </c>
      <c r="E41" s="187">
        <v>3</v>
      </c>
      <c r="F41" s="188">
        <v>2.459016393442623</v>
      </c>
      <c r="G41" s="187">
        <v>22</v>
      </c>
      <c r="H41" s="188">
        <v>17.054263565891471</v>
      </c>
      <c r="I41" s="187">
        <v>0</v>
      </c>
      <c r="J41" s="188">
        <v>0</v>
      </c>
      <c r="K41" s="187">
        <v>0</v>
      </c>
      <c r="L41" s="188">
        <v>0</v>
      </c>
      <c r="M41" s="187">
        <v>0</v>
      </c>
      <c r="N41" s="188">
        <v>0</v>
      </c>
      <c r="O41" s="187">
        <v>0</v>
      </c>
      <c r="P41" s="188">
        <v>0</v>
      </c>
      <c r="Q41" s="187">
        <v>0</v>
      </c>
      <c r="R41" s="188">
        <v>0</v>
      </c>
      <c r="S41" s="189">
        <v>26</v>
      </c>
    </row>
    <row r="42" spans="2:19" s="18" customFormat="1" ht="20" customHeight="1" x14ac:dyDescent="0.2">
      <c r="B42" s="182" t="s">
        <v>442</v>
      </c>
      <c r="C42" s="184">
        <v>16</v>
      </c>
      <c r="D42" s="185">
        <v>6.5040650406504072</v>
      </c>
      <c r="E42" s="184">
        <v>28</v>
      </c>
      <c r="F42" s="185">
        <v>22.950819672131146</v>
      </c>
      <c r="G42" s="184">
        <v>0</v>
      </c>
      <c r="H42" s="185">
        <v>0</v>
      </c>
      <c r="I42" s="184">
        <v>0</v>
      </c>
      <c r="J42" s="185">
        <v>0</v>
      </c>
      <c r="K42" s="184">
        <v>0</v>
      </c>
      <c r="L42" s="185">
        <v>0</v>
      </c>
      <c r="M42" s="184">
        <v>0</v>
      </c>
      <c r="N42" s="185">
        <v>0</v>
      </c>
      <c r="O42" s="184">
        <v>0</v>
      </c>
      <c r="P42" s="185">
        <v>0</v>
      </c>
      <c r="Q42" s="184">
        <v>0</v>
      </c>
      <c r="R42" s="185">
        <v>0</v>
      </c>
      <c r="S42" s="186">
        <v>44</v>
      </c>
    </row>
    <row r="43" spans="2:19" s="18" customFormat="1" ht="20" customHeight="1" x14ac:dyDescent="0.2">
      <c r="B43" s="183" t="s">
        <v>437</v>
      </c>
      <c r="C43" s="187">
        <v>2</v>
      </c>
      <c r="D43" s="188">
        <v>0.81300813008130091</v>
      </c>
      <c r="E43" s="187">
        <v>5</v>
      </c>
      <c r="F43" s="188">
        <v>4.0983606557377046</v>
      </c>
      <c r="G43" s="187">
        <v>0</v>
      </c>
      <c r="H43" s="188">
        <v>0</v>
      </c>
      <c r="I43" s="187">
        <v>0</v>
      </c>
      <c r="J43" s="188">
        <v>0</v>
      </c>
      <c r="K43" s="187">
        <v>0</v>
      </c>
      <c r="L43" s="188">
        <v>0</v>
      </c>
      <c r="M43" s="187">
        <v>0</v>
      </c>
      <c r="N43" s="188">
        <v>0</v>
      </c>
      <c r="O43" s="187">
        <v>0</v>
      </c>
      <c r="P43" s="188">
        <v>0</v>
      </c>
      <c r="Q43" s="187">
        <v>0</v>
      </c>
      <c r="R43" s="188">
        <v>0</v>
      </c>
      <c r="S43" s="189">
        <v>7</v>
      </c>
    </row>
    <row r="44" spans="2:19" s="18" customFormat="1" ht="20" customHeight="1" x14ac:dyDescent="0.2">
      <c r="B44" s="183" t="s">
        <v>529</v>
      </c>
      <c r="C44" s="187">
        <v>5</v>
      </c>
      <c r="D44" s="188">
        <v>2.0325203252032518</v>
      </c>
      <c r="E44" s="187">
        <v>16</v>
      </c>
      <c r="F44" s="188">
        <v>13.114754098360656</v>
      </c>
      <c r="G44" s="187">
        <v>0</v>
      </c>
      <c r="H44" s="188">
        <v>0</v>
      </c>
      <c r="I44" s="187">
        <v>0</v>
      </c>
      <c r="J44" s="188">
        <v>0</v>
      </c>
      <c r="K44" s="187">
        <v>0</v>
      </c>
      <c r="L44" s="188">
        <v>0</v>
      </c>
      <c r="M44" s="187">
        <v>0</v>
      </c>
      <c r="N44" s="188">
        <v>0</v>
      </c>
      <c r="O44" s="187">
        <v>0</v>
      </c>
      <c r="P44" s="188">
        <v>0</v>
      </c>
      <c r="Q44" s="187">
        <v>0</v>
      </c>
      <c r="R44" s="188">
        <v>0</v>
      </c>
      <c r="S44" s="189">
        <v>21</v>
      </c>
    </row>
    <row r="45" spans="2:19" s="18" customFormat="1" ht="20" customHeight="1" x14ac:dyDescent="0.2">
      <c r="B45" s="183" t="s">
        <v>522</v>
      </c>
      <c r="C45" s="187">
        <v>1</v>
      </c>
      <c r="D45" s="188">
        <v>0.40650406504065045</v>
      </c>
      <c r="E45" s="187">
        <v>2</v>
      </c>
      <c r="F45" s="188">
        <v>1.639344262295082</v>
      </c>
      <c r="G45" s="187">
        <v>0</v>
      </c>
      <c r="H45" s="188">
        <v>0</v>
      </c>
      <c r="I45" s="187">
        <v>0</v>
      </c>
      <c r="J45" s="188">
        <v>0</v>
      </c>
      <c r="K45" s="187">
        <v>0</v>
      </c>
      <c r="L45" s="188">
        <v>0</v>
      </c>
      <c r="M45" s="187">
        <v>0</v>
      </c>
      <c r="N45" s="188">
        <v>0</v>
      </c>
      <c r="O45" s="187">
        <v>0</v>
      </c>
      <c r="P45" s="188">
        <v>0</v>
      </c>
      <c r="Q45" s="187">
        <v>0</v>
      </c>
      <c r="R45" s="188">
        <v>0</v>
      </c>
      <c r="S45" s="189">
        <v>3</v>
      </c>
    </row>
    <row r="46" spans="2:19" s="18" customFormat="1" ht="20" customHeight="1" x14ac:dyDescent="0.2">
      <c r="B46" s="183" t="s">
        <v>438</v>
      </c>
      <c r="C46" s="187">
        <v>8</v>
      </c>
      <c r="D46" s="188">
        <v>3.2520325203252036</v>
      </c>
      <c r="E46" s="187">
        <v>5</v>
      </c>
      <c r="F46" s="188">
        <v>4.0983606557377046</v>
      </c>
      <c r="G46" s="187">
        <v>0</v>
      </c>
      <c r="H46" s="188">
        <v>0</v>
      </c>
      <c r="I46" s="187">
        <v>0</v>
      </c>
      <c r="J46" s="188">
        <v>0</v>
      </c>
      <c r="K46" s="187">
        <v>0</v>
      </c>
      <c r="L46" s="188">
        <v>0</v>
      </c>
      <c r="M46" s="187">
        <v>0</v>
      </c>
      <c r="N46" s="188">
        <v>0</v>
      </c>
      <c r="O46" s="187">
        <v>0</v>
      </c>
      <c r="P46" s="188">
        <v>0</v>
      </c>
      <c r="Q46" s="187">
        <v>0</v>
      </c>
      <c r="R46" s="188">
        <v>0</v>
      </c>
      <c r="S46" s="189">
        <v>13</v>
      </c>
    </row>
    <row r="47" spans="2:19" s="18" customFormat="1" ht="20" customHeight="1" x14ac:dyDescent="0.2">
      <c r="B47" s="130" t="s">
        <v>69</v>
      </c>
      <c r="C47" s="190">
        <v>246</v>
      </c>
      <c r="D47" s="191">
        <v>100</v>
      </c>
      <c r="E47" s="190">
        <v>122</v>
      </c>
      <c r="F47" s="191">
        <v>100</v>
      </c>
      <c r="G47" s="190">
        <v>129</v>
      </c>
      <c r="H47" s="191">
        <v>100</v>
      </c>
      <c r="I47" s="190">
        <v>66</v>
      </c>
      <c r="J47" s="191">
        <v>100</v>
      </c>
      <c r="K47" s="190">
        <v>25</v>
      </c>
      <c r="L47" s="191">
        <v>100</v>
      </c>
      <c r="M47" s="190">
        <v>9</v>
      </c>
      <c r="N47" s="191">
        <v>100</v>
      </c>
      <c r="O47" s="190">
        <v>7</v>
      </c>
      <c r="P47" s="191">
        <v>100</v>
      </c>
      <c r="Q47" s="190">
        <v>6</v>
      </c>
      <c r="R47" s="191">
        <v>100</v>
      </c>
      <c r="S47" s="192">
        <v>610</v>
      </c>
    </row>
    <row r="48" spans="2:19" s="18" customFormat="1" ht="20" hidden="1" customHeight="1" x14ac:dyDescent="0.2">
      <c r="B48" s="113"/>
      <c r="C48" s="114"/>
      <c r="D48" s="110"/>
      <c r="E48" s="114"/>
      <c r="F48" s="110"/>
      <c r="G48" s="114"/>
      <c r="H48" s="110"/>
      <c r="I48" s="114"/>
      <c r="J48" s="110"/>
      <c r="K48" s="114"/>
      <c r="L48" s="110"/>
      <c r="M48" s="110"/>
      <c r="N48" s="110"/>
      <c r="O48" s="110"/>
      <c r="P48" s="110"/>
      <c r="Q48" s="110"/>
      <c r="R48" s="114"/>
    </row>
    <row r="49" spans="2:18" s="18" customFormat="1" ht="20" hidden="1" customHeight="1" x14ac:dyDescent="0.2">
      <c r="B49" s="113"/>
      <c r="C49" s="114"/>
      <c r="D49" s="110"/>
      <c r="E49" s="114"/>
      <c r="F49" s="110"/>
      <c r="G49" s="114"/>
      <c r="H49" s="110"/>
      <c r="I49" s="114"/>
      <c r="J49" s="110"/>
      <c r="K49" s="114"/>
      <c r="L49" s="110"/>
      <c r="M49" s="110"/>
      <c r="N49" s="110"/>
      <c r="O49" s="110"/>
      <c r="P49" s="110"/>
      <c r="Q49" s="110"/>
      <c r="R49" s="114"/>
    </row>
    <row r="50" spans="2:18" s="18" customFormat="1" ht="20" hidden="1" customHeight="1" x14ac:dyDescent="0.2">
      <c r="B50" s="113"/>
      <c r="C50" s="114"/>
      <c r="D50" s="110"/>
      <c r="E50" s="114"/>
      <c r="F50" s="110"/>
      <c r="G50" s="114"/>
      <c r="H50" s="110"/>
      <c r="I50" s="114"/>
      <c r="J50" s="110"/>
      <c r="K50" s="114"/>
      <c r="L50" s="110"/>
      <c r="M50" s="110"/>
      <c r="N50" s="110"/>
      <c r="O50" s="110"/>
      <c r="P50" s="110"/>
      <c r="Q50" s="110"/>
      <c r="R50" s="114"/>
    </row>
    <row r="51" spans="2:18" s="18" customFormat="1" ht="20" hidden="1" customHeight="1" x14ac:dyDescent="0.2">
      <c r="B51" s="113"/>
      <c r="C51" s="114"/>
      <c r="D51" s="110"/>
      <c r="E51" s="114"/>
      <c r="F51" s="110"/>
      <c r="G51" s="114"/>
      <c r="H51" s="110"/>
      <c r="I51" s="114"/>
      <c r="J51" s="110"/>
      <c r="K51" s="114"/>
      <c r="L51" s="110"/>
      <c r="M51" s="110"/>
      <c r="N51" s="110"/>
      <c r="O51" s="110"/>
      <c r="P51" s="110"/>
      <c r="Q51" s="110"/>
      <c r="R51" s="114"/>
    </row>
    <row r="52" spans="2:18" s="18" customFormat="1" ht="20" hidden="1" customHeight="1" x14ac:dyDescent="0.2">
      <c r="B52" s="115"/>
      <c r="C52" s="111"/>
      <c r="D52" s="116"/>
      <c r="E52" s="111"/>
      <c r="F52" s="116"/>
      <c r="G52" s="111"/>
      <c r="H52" s="116"/>
      <c r="I52" s="111"/>
      <c r="J52" s="116"/>
      <c r="K52" s="111"/>
      <c r="L52" s="116"/>
      <c r="M52" s="116"/>
      <c r="N52" s="116"/>
      <c r="O52" s="116"/>
      <c r="P52" s="116"/>
      <c r="Q52" s="116"/>
      <c r="R52" s="112"/>
    </row>
    <row r="53" spans="2:18" s="18" customFormat="1" ht="20" hidden="1" customHeight="1" x14ac:dyDescent="0.2">
      <c r="B53" s="9"/>
      <c r="C53" s="9"/>
      <c r="D53" s="11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2:18" s="18" customFormat="1" ht="20" hidden="1" customHeight="1" x14ac:dyDescent="0.2">
      <c r="B54" s="217" t="s">
        <v>37</v>
      </c>
      <c r="C54" s="217"/>
      <c r="D54" s="217"/>
      <c r="E54" s="217"/>
      <c r="F54" s="217"/>
      <c r="G54" s="217"/>
      <c r="H54" s="217"/>
      <c r="I54"/>
      <c r="J54"/>
      <c r="K54"/>
      <c r="L54"/>
      <c r="M54"/>
      <c r="N54"/>
      <c r="O54"/>
      <c r="P54"/>
      <c r="Q54"/>
      <c r="R54"/>
    </row>
    <row r="55" spans="2:18" s="18" customFormat="1" ht="20" hidden="1" customHeight="1" x14ac:dyDescent="0.2">
      <c r="B55" s="9"/>
      <c r="C55" s="9"/>
      <c r="D55" s="11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2:18" s="18" customFormat="1" ht="20" hidden="1" customHeight="1" x14ac:dyDescent="0.2">
      <c r="B56" s="9"/>
      <c r="C56" s="9"/>
      <c r="D56" s="11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2:18" s="18" customFormat="1" ht="20" hidden="1" customHeight="1" x14ac:dyDescent="0.2">
      <c r="B57" s="9"/>
      <c r="C57" s="9"/>
      <c r="D57" s="11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2:18" s="18" customFormat="1" ht="20" hidden="1" customHeight="1" x14ac:dyDescent="0.2">
      <c r="B58" s="9"/>
      <c r="C58" s="9"/>
      <c r="D58" s="11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2:18" s="18" customFormat="1" ht="20" hidden="1" customHeight="1" x14ac:dyDescent="0.2">
      <c r="B59" s="9"/>
      <c r="C59" s="9"/>
      <c r="D59" s="11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2:18" s="18" customFormat="1" ht="20" hidden="1" customHeight="1" x14ac:dyDescent="0.2">
      <c r="B60" s="9"/>
      <c r="C60" s="9"/>
      <c r="D60" s="11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2:18" s="18" customFormat="1" ht="20" hidden="1" customHeight="1" x14ac:dyDescent="0.2">
      <c r="B61" s="9"/>
      <c r="C61" s="9"/>
      <c r="D61" s="1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2:18" s="18" customFormat="1" ht="20" hidden="1" customHeight="1" x14ac:dyDescent="0.2">
      <c r="B62" s="9"/>
      <c r="C62" s="9"/>
      <c r="D62" s="11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2:18" s="18" customFormat="1" ht="20" hidden="1" customHeight="1" x14ac:dyDescent="0.2">
      <c r="B63" s="9"/>
      <c r="C63" s="9"/>
      <c r="D63" s="11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2:18" s="18" customFormat="1" ht="20" hidden="1" customHeight="1" x14ac:dyDescent="0.2">
      <c r="B64" s="9"/>
      <c r="C64" s="9"/>
      <c r="D64" s="11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2:18" s="18" customFormat="1" ht="20" hidden="1" customHeight="1" x14ac:dyDescent="0.2">
      <c r="B65" s="9"/>
      <c r="C65" s="9"/>
      <c r="D65" s="11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2:18" s="18" customFormat="1" ht="20" hidden="1" customHeight="1" x14ac:dyDescent="0.2">
      <c r="B66" s="9"/>
      <c r="C66" s="9"/>
      <c r="D66" s="11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2:18" s="18" customFormat="1" ht="20" hidden="1" customHeight="1" x14ac:dyDescent="0.2">
      <c r="B67" s="9"/>
      <c r="C67" s="9"/>
      <c r="D67" s="11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2:18" s="18" customFormat="1" ht="20" hidden="1" customHeight="1" x14ac:dyDescent="0.2">
      <c r="B68" s="9"/>
      <c r="C68" s="9"/>
      <c r="D68" s="11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 s="18" customFormat="1" ht="20" hidden="1" customHeight="1" x14ac:dyDescent="0.2">
      <c r="B69" s="9"/>
      <c r="C69" s="9"/>
      <c r="D69" s="11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18" s="18" customFormat="1" ht="20" hidden="1" customHeight="1" x14ac:dyDescent="0.2">
      <c r="B70" s="9"/>
      <c r="C70" s="9"/>
      <c r="D70" s="11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2:18" s="18" customFormat="1" ht="20" hidden="1" customHeight="1" x14ac:dyDescent="0.2">
      <c r="B71" s="9"/>
      <c r="C71" s="9"/>
      <c r="D71" s="1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2:18" s="18" customFormat="1" ht="20" hidden="1" customHeight="1" x14ac:dyDescent="0.2">
      <c r="B72" s="9"/>
      <c r="C72" s="9"/>
      <c r="D72" s="11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2:18" s="18" customFormat="1" ht="20" hidden="1" customHeight="1" x14ac:dyDescent="0.2">
      <c r="B73" s="9"/>
      <c r="C73" s="9"/>
      <c r="D73" s="11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2:18" s="18" customFormat="1" ht="20" hidden="1" customHeight="1" x14ac:dyDescent="0.2">
      <c r="B74" s="9"/>
      <c r="C74" s="9"/>
      <c r="D74" s="11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2:18" s="18" customFormat="1" ht="20" hidden="1" customHeight="1" x14ac:dyDescent="0.2">
      <c r="B75" s="9"/>
      <c r="C75" s="9"/>
      <c r="D75" s="11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2:18" s="18" customFormat="1" ht="20" hidden="1" customHeight="1" x14ac:dyDescent="0.2">
      <c r="B76" s="9"/>
      <c r="C76" s="9"/>
      <c r="D76" s="11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2:18" s="18" customFormat="1" ht="20" hidden="1" customHeight="1" x14ac:dyDescent="0.2">
      <c r="B77" s="9"/>
      <c r="C77" s="9"/>
      <c r="D77" s="11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2:18" s="18" customFormat="1" ht="20" hidden="1" customHeight="1" x14ac:dyDescent="0.2">
      <c r="B78" s="9"/>
      <c r="C78" s="9"/>
      <c r="D78" s="11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2:18" s="18" customFormat="1" ht="20" hidden="1" customHeight="1" x14ac:dyDescent="0.2">
      <c r="B79" s="9"/>
      <c r="C79" s="9"/>
      <c r="D79" s="11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2:18" s="18" customFormat="1" ht="20" hidden="1" customHeight="1" x14ac:dyDescent="0.2">
      <c r="B80" s="9"/>
      <c r="C80" s="9"/>
      <c r="D80" s="11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2:19" s="18" customFormat="1" ht="20" hidden="1" customHeight="1" x14ac:dyDescent="0.2">
      <c r="B81" s="9"/>
      <c r="C81" s="9"/>
      <c r="D81" s="1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2:19" s="18" customFormat="1" ht="20" hidden="1" customHeight="1" x14ac:dyDescent="0.2">
      <c r="B82" s="9"/>
      <c r="C82" s="9"/>
      <c r="D82" s="11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2:19" s="18" customFormat="1" ht="20" hidden="1" customHeight="1" x14ac:dyDescent="0.2">
      <c r="B83" s="9"/>
      <c r="C83" s="9"/>
      <c r="D83" s="11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2:19" s="18" customFormat="1" ht="20" hidden="1" customHeight="1" x14ac:dyDescent="0.2">
      <c r="B84" s="9"/>
      <c r="C84" s="9"/>
      <c r="D84" s="11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2:19" s="18" customFormat="1" ht="20" hidden="1" customHeight="1" x14ac:dyDescent="0.2">
      <c r="B85" s="9"/>
      <c r="C85" s="9"/>
      <c r="D85" s="11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2:19" s="18" customFormat="1" ht="20" hidden="1" customHeight="1" x14ac:dyDescent="0.2">
      <c r="B86" s="9"/>
      <c r="C86" s="9"/>
      <c r="D86" s="11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s="18" customFormat="1" ht="20" hidden="1" customHeight="1" x14ac:dyDescent="0.2">
      <c r="B87" s="9"/>
      <c r="C87" s="9"/>
      <c r="D87" s="11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s="18" customFormat="1" ht="20" hidden="1" customHeight="1" x14ac:dyDescent="0.2">
      <c r="B88" s="9"/>
      <c r="C88" s="9"/>
      <c r="D88" s="11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s="18" customFormat="1" ht="20" hidden="1" customHeight="1" x14ac:dyDescent="0.2">
      <c r="B89" s="9"/>
      <c r="C89" s="9"/>
      <c r="D89" s="11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s="18" customFormat="1" ht="20" hidden="1" customHeight="1" x14ac:dyDescent="0.2">
      <c r="B90" s="9"/>
      <c r="C90" s="9"/>
      <c r="D90" s="11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s="18" customFormat="1" ht="20" hidden="1" customHeight="1" x14ac:dyDescent="0.2">
      <c r="B91" s="9"/>
      <c r="C91" s="9"/>
      <c r="D91" s="1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s="18" customFormat="1" ht="20" hidden="1" customHeight="1" x14ac:dyDescent="0.2">
      <c r="B92" s="9"/>
      <c r="C92" s="9"/>
      <c r="D92" s="11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s="18" customFormat="1" ht="20" hidden="1" customHeight="1" x14ac:dyDescent="0.2">
      <c r="B93" s="206" t="s">
        <v>37</v>
      </c>
      <c r="C93" s="206"/>
      <c r="D93" s="206"/>
      <c r="E93" s="206"/>
      <c r="F93" s="206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s="18" customFormat="1" ht="20" hidden="1" customHeight="1" x14ac:dyDescent="0.2">
      <c r="B94" s="9"/>
      <c r="C94" s="9"/>
      <c r="D94" s="11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s="18" customFormat="1" ht="20" hidden="1" customHeight="1" x14ac:dyDescent="0.2">
      <c r="B95" s="9"/>
      <c r="C95" s="9"/>
      <c r="D95" s="11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s="18" customFormat="1" ht="20" hidden="1" customHeight="1" x14ac:dyDescent="0.2">
      <c r="B96" s="9"/>
      <c r="C96" s="9"/>
      <c r="D96" s="11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s="18" customFormat="1" ht="20" hidden="1" customHeight="1" x14ac:dyDescent="0.2">
      <c r="B97" s="9"/>
      <c r="C97" s="9"/>
      <c r="D97" s="11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s="18" customFormat="1" ht="20" hidden="1" customHeight="1" x14ac:dyDescent="0.2">
      <c r="B98" s="9"/>
      <c r="C98" s="9"/>
      <c r="D98" s="11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s="18" customFormat="1" ht="20" hidden="1" customHeight="1" x14ac:dyDescent="0.2">
      <c r="B99" s="9"/>
      <c r="C99" s="9"/>
      <c r="D99" s="11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s="18" customFormat="1" ht="20" hidden="1" customHeight="1" x14ac:dyDescent="0.2">
      <c r="B100" s="9"/>
      <c r="C100" s="9"/>
      <c r="D100" s="11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s="18" customFormat="1" ht="20" hidden="1" customHeight="1" x14ac:dyDescent="0.2">
      <c r="B101" s="9"/>
      <c r="C101" s="9"/>
      <c r="D101" s="1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s="18" customFormat="1" ht="20" hidden="1" customHeight="1" x14ac:dyDescent="0.2">
      <c r="B102" s="9"/>
      <c r="C102" s="9"/>
      <c r="D102" s="11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s="18" customFormat="1" ht="20" hidden="1" customHeight="1" x14ac:dyDescent="0.2">
      <c r="B103" s="9"/>
      <c r="C103" s="9"/>
      <c r="D103" s="11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s="18" customFormat="1" ht="20" hidden="1" customHeight="1" x14ac:dyDescent="0.2">
      <c r="B104" s="9"/>
      <c r="C104" s="9"/>
      <c r="D104" s="11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2:19" s="18" customFormat="1" ht="20" hidden="1" customHeight="1" x14ac:dyDescent="0.2">
      <c r="B105" s="9"/>
      <c r="C105" s="9"/>
      <c r="D105" s="11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2:19" s="18" customFormat="1" ht="20" hidden="1" customHeight="1" x14ac:dyDescent="0.2">
      <c r="B106" s="9"/>
      <c r="C106" s="9"/>
      <c r="D106" s="11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2:19" s="18" customFormat="1" ht="20" hidden="1" customHeight="1" x14ac:dyDescent="0.2">
      <c r="B107" s="9"/>
      <c r="C107" s="9"/>
      <c r="D107" s="11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2:19" s="18" customFormat="1" ht="20" hidden="1" customHeight="1" x14ac:dyDescent="0.2">
      <c r="B108" s="9"/>
      <c r="C108" s="9"/>
      <c r="D108" s="11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2:19" s="18" customFormat="1" ht="20" hidden="1" customHeight="1" x14ac:dyDescent="0.2">
      <c r="B109" s="9"/>
      <c r="C109" s="9"/>
      <c r="D109" s="11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2:19" s="18" customFormat="1" ht="20" hidden="1" customHeight="1" x14ac:dyDescent="0.2">
      <c r="B110" s="9"/>
      <c r="C110" s="9"/>
      <c r="D110" s="11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2:19" s="18" customFormat="1" ht="20" hidden="1" customHeight="1" x14ac:dyDescent="0.2">
      <c r="B111" s="9"/>
      <c r="C111" s="9"/>
      <c r="D111" s="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2:19" s="18" customFormat="1" ht="20" hidden="1" customHeight="1" x14ac:dyDescent="0.2">
      <c r="B112" s="9"/>
      <c r="C112" s="9"/>
      <c r="D112" s="11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2:19" s="18" customFormat="1" ht="20" hidden="1" customHeight="1" x14ac:dyDescent="0.2">
      <c r="B113" s="9"/>
      <c r="C113" s="9"/>
      <c r="D113" s="11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2:19" s="18" customFormat="1" ht="20" hidden="1" customHeight="1" x14ac:dyDescent="0.2">
      <c r="B114" s="9"/>
      <c r="C114" s="9"/>
      <c r="D114" s="11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2:19" s="18" customFormat="1" ht="20" hidden="1" customHeight="1" x14ac:dyDescent="0.2">
      <c r="B115" s="9"/>
      <c r="C115" s="9"/>
      <c r="D115" s="11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2:19" s="18" customFormat="1" ht="20" hidden="1" customHeight="1" x14ac:dyDescent="0.2">
      <c r="B116" s="9"/>
      <c r="C116" s="9"/>
      <c r="D116" s="11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2:19" s="18" customFormat="1" ht="20" hidden="1" customHeight="1" x14ac:dyDescent="0.2">
      <c r="B117" s="9"/>
      <c r="C117" s="9"/>
      <c r="D117" s="11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2:19" s="18" customFormat="1" ht="20" hidden="1" customHeight="1" x14ac:dyDescent="0.2">
      <c r="B118" s="9"/>
      <c r="C118" s="9"/>
      <c r="D118" s="11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2:19" s="18" customFormat="1" ht="20" hidden="1" customHeight="1" x14ac:dyDescent="0.2">
      <c r="B119" s="9"/>
      <c r="C119" s="9"/>
      <c r="D119" s="11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2:19" s="18" customFormat="1" ht="20" hidden="1" customHeight="1" x14ac:dyDescent="0.2">
      <c r="B120" s="9"/>
      <c r="C120" s="9"/>
      <c r="D120" s="11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2:19" s="18" customFormat="1" ht="20" hidden="1" customHeight="1" x14ac:dyDescent="0.2">
      <c r="B121" s="9"/>
      <c r="C121" s="9"/>
      <c r="D121" s="1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2:19" s="18" customFormat="1" ht="20" hidden="1" customHeight="1" x14ac:dyDescent="0.2">
      <c r="B122" s="9"/>
      <c r="C122" s="9"/>
      <c r="D122" s="11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2:19" s="18" customFormat="1" ht="20" hidden="1" customHeight="1" x14ac:dyDescent="0.2">
      <c r="B123" s="9"/>
      <c r="C123" s="9"/>
      <c r="D123" s="11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2:19" s="18" customFormat="1" ht="20" hidden="1" customHeight="1" x14ac:dyDescent="0.2">
      <c r="B124" s="9"/>
      <c r="C124" s="9"/>
      <c r="D124" s="11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2:19" s="18" customFormat="1" ht="20" hidden="1" customHeight="1" x14ac:dyDescent="0.2">
      <c r="B125" s="9"/>
      <c r="C125" s="9"/>
      <c r="D125" s="11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2:19" s="18" customFormat="1" ht="20" hidden="1" customHeight="1" x14ac:dyDescent="0.2">
      <c r="B126" s="9"/>
      <c r="C126" s="9"/>
      <c r="D126" s="11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2:19" s="18" customFormat="1" ht="20" hidden="1" customHeight="1" x14ac:dyDescent="0.2">
      <c r="B127" s="9"/>
      <c r="C127" s="9"/>
      <c r="D127" s="11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2:19" s="18" customFormat="1" ht="20" hidden="1" customHeight="1" x14ac:dyDescent="0.2">
      <c r="B128" s="9"/>
      <c r="C128" s="9"/>
      <c r="D128" s="11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2:19" s="18" customFormat="1" ht="20" hidden="1" customHeight="1" x14ac:dyDescent="0.2">
      <c r="B129" s="9"/>
      <c r="C129" s="9"/>
      <c r="D129" s="11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2:19" s="18" customFormat="1" ht="20" hidden="1" customHeight="1" x14ac:dyDescent="0.2">
      <c r="B130" s="9"/>
      <c r="C130" s="9"/>
      <c r="D130" s="11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2:19" s="18" customFormat="1" ht="20" hidden="1" customHeight="1" x14ac:dyDescent="0.2">
      <c r="B131" s="9"/>
      <c r="C131" s="9"/>
      <c r="D131" s="1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2:19" ht="15" hidden="1" customHeight="1" x14ac:dyDescent="0.2"/>
    <row r="133" spans="2:19" ht="15" hidden="1" customHeight="1" x14ac:dyDescent="0.2"/>
    <row r="134" spans="2:19" ht="15" hidden="1" customHeight="1" x14ac:dyDescent="0.2"/>
    <row r="135" spans="2:19" ht="15" hidden="1" customHeight="1" x14ac:dyDescent="0.2"/>
    <row r="136" spans="2:19" ht="15" hidden="1" customHeight="1" x14ac:dyDescent="0.2"/>
    <row r="137" spans="2:19" ht="15" hidden="1" customHeight="1" x14ac:dyDescent="0.2"/>
    <row r="138" spans="2:19" ht="30" customHeight="1" x14ac:dyDescent="0.2">
      <c r="B138" s="206" t="s">
        <v>37</v>
      </c>
      <c r="C138" s="206"/>
      <c r="D138" s="206"/>
      <c r="E138" s="206"/>
      <c r="F138" s="206"/>
    </row>
    <row r="139" spans="2:19" x14ac:dyDescent="0.2"/>
    <row r="140" spans="2:19" ht="15" hidden="1" customHeight="1" x14ac:dyDescent="0.2"/>
    <row r="141" spans="2:19" ht="15" hidden="1" customHeight="1" x14ac:dyDescent="0.2"/>
    <row r="142" spans="2:19" ht="15" hidden="1" customHeight="1" x14ac:dyDescent="0.2"/>
    <row r="143" spans="2:19" ht="15" hidden="1" customHeight="1" x14ac:dyDescent="0.2"/>
    <row r="144" spans="2:19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  <row r="149" ht="15" hidden="1" customHeight="1" x14ac:dyDescent="0.2"/>
    <row r="150" ht="15" hidden="1" customHeight="1" x14ac:dyDescent="0.2"/>
    <row r="151" ht="15" hidden="1" customHeight="1" x14ac:dyDescent="0.2"/>
    <row r="152" ht="15" hidden="1" customHeight="1" x14ac:dyDescent="0.2"/>
    <row r="153" ht="15" hidden="1" customHeight="1" x14ac:dyDescent="0.2"/>
    <row r="154" ht="15" hidden="1" customHeight="1" x14ac:dyDescent="0.2"/>
    <row r="155" ht="15" hidden="1" customHeight="1" x14ac:dyDescent="0.2"/>
    <row r="156" ht="15" hidden="1" customHeight="1" x14ac:dyDescent="0.2"/>
    <row r="157" ht="15" hidden="1" customHeight="1" x14ac:dyDescent="0.2"/>
    <row r="158" ht="15" hidden="1" customHeight="1" x14ac:dyDescent="0.2"/>
    <row r="159" ht="15" hidden="1" customHeight="1" x14ac:dyDescent="0.2"/>
    <row r="160" ht="15" hidden="1" customHeight="1" x14ac:dyDescent="0.2"/>
    <row r="161" ht="15" hidden="1" customHeight="1" x14ac:dyDescent="0.2"/>
    <row r="162" ht="15" hidden="1" customHeight="1" x14ac:dyDescent="0.2"/>
    <row r="163" ht="15" hidden="1" customHeight="1" x14ac:dyDescent="0.2"/>
    <row r="164" ht="15" hidden="1" customHeight="1" x14ac:dyDescent="0.2"/>
    <row r="165" ht="15" hidden="1" customHeight="1" x14ac:dyDescent="0.2"/>
    <row r="166" ht="15" hidden="1" customHeight="1" x14ac:dyDescent="0.2"/>
    <row r="167" ht="15" hidden="1" customHeight="1" x14ac:dyDescent="0.2"/>
    <row r="168" ht="15" hidden="1" customHeight="1" x14ac:dyDescent="0.2"/>
    <row r="169" ht="15" hidden="1" customHeight="1" x14ac:dyDescent="0.2"/>
    <row r="170" ht="15" hidden="1" customHeight="1" x14ac:dyDescent="0.2"/>
    <row r="171" ht="15" hidden="1" customHeight="1" x14ac:dyDescent="0.2"/>
    <row r="172" ht="15" hidden="1" customHeight="1" x14ac:dyDescent="0.2"/>
    <row r="173" ht="15" hidden="1" customHeight="1" x14ac:dyDescent="0.2"/>
    <row r="174" ht="15" hidden="1" customHeight="1" x14ac:dyDescent="0.2"/>
    <row r="175" ht="15" hidden="1" customHeight="1" x14ac:dyDescent="0.2"/>
    <row r="176" ht="15" hidden="1" customHeight="1" x14ac:dyDescent="0.2"/>
    <row r="177" ht="15" hidden="1" customHeight="1" x14ac:dyDescent="0.2"/>
    <row r="178" ht="15" hidden="1" customHeight="1" x14ac:dyDescent="0.2"/>
    <row r="179" ht="15" hidden="1" customHeight="1" x14ac:dyDescent="0.2"/>
    <row r="180" ht="15" hidden="1" customHeight="1" x14ac:dyDescent="0.2"/>
    <row r="181" ht="15" hidden="1" customHeight="1" x14ac:dyDescent="0.2"/>
    <row r="182" ht="15" hidden="1" customHeight="1" x14ac:dyDescent="0.2"/>
    <row r="183" ht="15" hidden="1" customHeight="1" x14ac:dyDescent="0.2"/>
    <row r="184" ht="15" hidden="1" customHeight="1" x14ac:dyDescent="0.2"/>
    <row r="185" ht="15" hidden="1" customHeight="1" x14ac:dyDescent="0.2"/>
    <row r="186" ht="15" hidden="1" customHeight="1" x14ac:dyDescent="0.2"/>
    <row r="187" ht="15" hidden="1" customHeight="1" x14ac:dyDescent="0.2"/>
    <row r="188" ht="15" hidden="1" customHeight="1" x14ac:dyDescent="0.2"/>
    <row r="189" ht="15" hidden="1" customHeight="1" x14ac:dyDescent="0.2"/>
    <row r="190" ht="15" hidden="1" customHeight="1" x14ac:dyDescent="0.2"/>
    <row r="191" ht="15" hidden="1" customHeight="1" x14ac:dyDescent="0.2"/>
    <row r="192" ht="15" hidden="1" customHeight="1" x14ac:dyDescent="0.2"/>
    <row r="193" ht="15" hidden="1" customHeight="1" x14ac:dyDescent="0.2"/>
    <row r="194" ht="15" hidden="1" customHeight="1" x14ac:dyDescent="0.2"/>
    <row r="195" ht="15" hidden="1" customHeight="1" x14ac:dyDescent="0.2"/>
    <row r="196" ht="15" hidden="1" customHeight="1" x14ac:dyDescent="0.2"/>
    <row r="197" ht="15" hidden="1" customHeight="1" x14ac:dyDescent="0.2"/>
    <row r="198" ht="15" hidden="1" customHeight="1" x14ac:dyDescent="0.2"/>
    <row r="199" ht="15" hidden="1" customHeight="1" x14ac:dyDescent="0.2"/>
    <row r="200" ht="15" hidden="1" customHeight="1" x14ac:dyDescent="0.2"/>
    <row r="201" ht="15" hidden="1" customHeight="1" x14ac:dyDescent="0.2"/>
    <row r="202" ht="15" hidden="1" customHeight="1" x14ac:dyDescent="0.2"/>
    <row r="203" ht="15" hidden="1" customHeight="1" x14ac:dyDescent="0.2"/>
    <row r="236" spans="2:2" hidden="1" x14ac:dyDescent="0.2">
      <c r="B236" s="20"/>
    </row>
  </sheetData>
  <sheetProtection algorithmName="SHA-512" hashValue="etpQZcSu0GlCO4p2fv+wxMdYg3EgJf+6h0FqmiNMbkCEGQnbbyubQwNIwSWjmwbiLf2sK29BbXLkuQhmiidZPQ==" saltValue="4OjLi7WHbHntrRwb02ItbQ==" spinCount="100000" sheet="1" objects="1" scenarios="1"/>
  <mergeCells count="9">
    <mergeCell ref="B138:F138"/>
    <mergeCell ref="S3:S4"/>
    <mergeCell ref="M3:R3"/>
    <mergeCell ref="B93:F93"/>
    <mergeCell ref="B54:H54"/>
    <mergeCell ref="G3:L3"/>
    <mergeCell ref="C3:D3"/>
    <mergeCell ref="E3:F3"/>
    <mergeCell ref="B3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D12"/>
  <sheetViews>
    <sheetView showGridLines="0" zoomScaleNormal="100" workbookViewId="0"/>
  </sheetViews>
  <sheetFormatPr baseColWidth="10" defaultColWidth="0" defaultRowHeight="15" zeroHeight="1" x14ac:dyDescent="0.2"/>
  <cols>
    <col min="1" max="1" width="5.83203125" customWidth="1"/>
    <col min="2" max="2" width="4.83203125" customWidth="1"/>
    <col min="3" max="3" width="120.83203125" style="29" customWidth="1"/>
    <col min="4" max="4" width="55.83203125" customWidth="1"/>
    <col min="5" max="16384" width="10.83203125" hidden="1"/>
  </cols>
  <sheetData>
    <row r="1" spans="1:4" s="25" customFormat="1" ht="100" customHeight="1" x14ac:dyDescent="0.35">
      <c r="A1" s="89"/>
      <c r="B1" s="89"/>
      <c r="C1" s="87" t="s">
        <v>43</v>
      </c>
      <c r="D1" s="90"/>
    </row>
    <row r="2" spans="1:4" ht="19.75" customHeight="1" x14ac:dyDescent="0.2">
      <c r="C2"/>
      <c r="D2" s="24"/>
    </row>
    <row r="3" spans="1:4" s="30" customFormat="1" ht="20" x14ac:dyDescent="0.2">
      <c r="B3" s="197" t="s">
        <v>70</v>
      </c>
      <c r="C3" s="103" t="s">
        <v>530</v>
      </c>
      <c r="D3" s="31" t="s">
        <v>46</v>
      </c>
    </row>
    <row r="4" spans="1:4" s="30" customFormat="1" ht="80" customHeight="1" x14ac:dyDescent="0.2">
      <c r="B4" s="197" t="s">
        <v>70</v>
      </c>
      <c r="C4" s="103" t="s">
        <v>531</v>
      </c>
      <c r="D4" s="31"/>
    </row>
    <row r="5" spans="1:4" s="30" customFormat="1" ht="50" customHeight="1" x14ac:dyDescent="0.2">
      <c r="B5" s="197" t="s">
        <v>70</v>
      </c>
      <c r="C5" s="103" t="s">
        <v>71</v>
      </c>
      <c r="D5" s="31"/>
    </row>
    <row r="6" spans="1:4" s="30" customFormat="1" ht="30" customHeight="1" x14ac:dyDescent="0.2">
      <c r="B6" s="197" t="s">
        <v>70</v>
      </c>
      <c r="C6" s="103" t="s">
        <v>72</v>
      </c>
    </row>
    <row r="7" spans="1:4" s="30" customFormat="1" ht="50" customHeight="1" x14ac:dyDescent="0.2">
      <c r="B7" s="197" t="s">
        <v>70</v>
      </c>
      <c r="C7" s="103" t="s">
        <v>532</v>
      </c>
    </row>
    <row r="8" spans="1:4" s="30" customFormat="1" ht="50" customHeight="1" x14ac:dyDescent="0.2">
      <c r="B8" s="197" t="s">
        <v>70</v>
      </c>
      <c r="C8" s="103" t="s">
        <v>533</v>
      </c>
    </row>
    <row r="9" spans="1:4" s="30" customFormat="1" ht="50" customHeight="1" x14ac:dyDescent="0.2">
      <c r="B9" s="197" t="s">
        <v>70</v>
      </c>
      <c r="C9" s="103" t="s">
        <v>534</v>
      </c>
    </row>
    <row r="10" spans="1:4" s="30" customFormat="1" ht="50" customHeight="1" x14ac:dyDescent="0.2">
      <c r="B10" s="197" t="s">
        <v>70</v>
      </c>
      <c r="C10" s="103" t="s">
        <v>535</v>
      </c>
    </row>
    <row r="11" spans="1:4" s="30" customFormat="1" ht="70" customHeight="1" x14ac:dyDescent="0.2">
      <c r="B11" s="197" t="s">
        <v>70</v>
      </c>
      <c r="C11" s="103" t="s">
        <v>536</v>
      </c>
    </row>
    <row r="12" spans="1:4" ht="14.25" hidden="1" customHeight="1" x14ac:dyDescent="0.2"/>
  </sheetData>
  <sheetProtection algorithmName="SHA-512" hashValue="xBdAdp2YGMmtAZuMDzcX3NjpnKJ0rskNjHtZcZaOHenHvVey73u9Uldt7vSw76wyt+L6s+1eJNSLEtOCgkZRGA==" saltValue="0VE9ba/DjFEdHSFUv75Mo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5"/>
  <dimension ref="A1:C1048562"/>
  <sheetViews>
    <sheetView showGridLines="0" zoomScaleNormal="100" workbookViewId="0"/>
  </sheetViews>
  <sheetFormatPr baseColWidth="10" defaultColWidth="0" defaultRowHeight="15" customHeight="1" zeroHeight="1" x14ac:dyDescent="0.2"/>
  <cols>
    <col min="1" max="1" width="5.83203125" style="37" customWidth="1"/>
    <col min="2" max="2" width="110.6640625" style="37" customWidth="1"/>
    <col min="3" max="3" width="55.83203125" style="37" customWidth="1"/>
    <col min="4" max="16384" width="10.83203125" style="37" hidden="1"/>
  </cols>
  <sheetData>
    <row r="1" spans="1:3" s="36" customFormat="1" ht="101" customHeight="1" x14ac:dyDescent="0.2">
      <c r="A1" s="91"/>
      <c r="B1" s="92" t="s">
        <v>48</v>
      </c>
      <c r="C1" s="92"/>
    </row>
    <row r="2" spans="1:3" ht="22" customHeight="1" x14ac:dyDescent="0.2">
      <c r="C2" s="33"/>
    </row>
    <row r="3" spans="1:3" ht="22" customHeight="1" x14ac:dyDescent="0.2">
      <c r="B3" s="39"/>
      <c r="C3" s="34" t="s">
        <v>46</v>
      </c>
    </row>
    <row r="4" spans="1:3" ht="22" customHeight="1" x14ac:dyDescent="0.2">
      <c r="B4" s="32"/>
      <c r="C4" s="35"/>
    </row>
    <row r="5" spans="1:3" ht="22" customHeight="1" x14ac:dyDescent="0.2">
      <c r="B5" s="27"/>
      <c r="C5" s="35"/>
    </row>
    <row r="6" spans="1:3" ht="22" customHeight="1" x14ac:dyDescent="0.2">
      <c r="B6" s="39"/>
    </row>
    <row r="7" spans="1:3" ht="22" customHeight="1" x14ac:dyDescent="0.2">
      <c r="B7" s="32"/>
    </row>
    <row r="8" spans="1:3" ht="22" customHeight="1" x14ac:dyDescent="0.2">
      <c r="B8" s="32"/>
    </row>
    <row r="9" spans="1:3" ht="22" customHeight="1" x14ac:dyDescent="0.2">
      <c r="B9" s="27"/>
    </row>
    <row r="10" spans="1:3" ht="22" customHeight="1" x14ac:dyDescent="0.2">
      <c r="B10" s="39"/>
    </row>
    <row r="11" spans="1:3" ht="22" customHeight="1" x14ac:dyDescent="0.2">
      <c r="B11" s="32"/>
    </row>
    <row r="12" spans="1:3" ht="22" customHeight="1" x14ac:dyDescent="0.2">
      <c r="B12" s="27"/>
    </row>
    <row r="13" spans="1:3" ht="22" customHeight="1" x14ac:dyDescent="0.2">
      <c r="B13" s="39"/>
    </row>
    <row r="14" spans="1:3" ht="22" customHeight="1" x14ac:dyDescent="0.2">
      <c r="B14" s="32"/>
    </row>
    <row r="15" spans="1:3" ht="22" customHeight="1" x14ac:dyDescent="0.2">
      <c r="B15" s="32"/>
    </row>
    <row r="16" spans="1:3" ht="22" customHeight="1" x14ac:dyDescent="0.2">
      <c r="B16" s="32"/>
    </row>
    <row r="17" spans="2:2" ht="235" customHeight="1" x14ac:dyDescent="0.2">
      <c r="B17" s="32"/>
    </row>
    <row r="18" spans="2:2" ht="243" customHeight="1" x14ac:dyDescent="0.2">
      <c r="B18" s="105"/>
    </row>
    <row r="19" spans="2:2" ht="80" hidden="1" x14ac:dyDescent="0.2">
      <c r="B19" s="105" t="s">
        <v>73</v>
      </c>
    </row>
    <row r="20" spans="2:2" hidden="1" x14ac:dyDescent="0.2">
      <c r="B20" s="38"/>
    </row>
    <row r="21" spans="2:2" hidden="1" x14ac:dyDescent="0.2">
      <c r="B21" s="38"/>
    </row>
    <row r="22" spans="2:2" hidden="1" x14ac:dyDescent="0.2">
      <c r="B22" s="38"/>
    </row>
    <row r="23" spans="2:2" hidden="1" x14ac:dyDescent="0.2">
      <c r="B23" s="38"/>
    </row>
    <row r="24" spans="2:2" hidden="1" x14ac:dyDescent="0.2">
      <c r="B24" s="38"/>
    </row>
    <row r="25" spans="2:2" hidden="1" x14ac:dyDescent="0.2">
      <c r="B25" s="38"/>
    </row>
    <row r="26" spans="2:2" hidden="1" x14ac:dyDescent="0.2"/>
    <row r="27" spans="2:2" hidden="1" x14ac:dyDescent="0.2"/>
    <row r="28" spans="2:2" hidden="1" x14ac:dyDescent="0.2"/>
    <row r="29" spans="2:2" hidden="1" x14ac:dyDescent="0.2"/>
    <row r="30" spans="2:2" hidden="1" x14ac:dyDescent="0.2"/>
    <row r="31" spans="2:2" hidden="1" x14ac:dyDescent="0.2"/>
    <row r="32" spans="2:2" hidden="1" x14ac:dyDescent="0.2"/>
    <row r="33" hidden="1" x14ac:dyDescent="0.2"/>
    <row r="1048545" spans="2:2" ht="15" customHeight="1" x14ac:dyDescent="0.2">
      <c r="B1048545" s="104"/>
    </row>
    <row r="1048559" spans="2:2" ht="16" hidden="1" customHeight="1" x14ac:dyDescent="0.2"/>
    <row r="1048560" spans="2:2" ht="340" customHeight="1" x14ac:dyDescent="0.2"/>
    <row r="1048561" ht="201" hidden="1" customHeight="1" x14ac:dyDescent="0.2"/>
    <row r="1048562" ht="1" hidden="1" customHeight="1" x14ac:dyDescent="0.2"/>
  </sheetData>
  <sheetProtection algorithmName="SHA-512" hashValue="hgGFXyqWQEv5bfSR2lLZzWjeVSt+CFMD31N65+uNjSuRvOo0zJ9+nBEhfe64e5YpLbO3rEgGsdo4HdNIVQWyug==" saltValue="hp7xSqvUXQZVDqzO2wnhY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8"/>
  <dimension ref="A1:AC26"/>
  <sheetViews>
    <sheetView showGridLines="0" zoomScaleNormal="100" workbookViewId="0"/>
  </sheetViews>
  <sheetFormatPr baseColWidth="10" defaultColWidth="0" defaultRowHeight="15" customHeight="1" zeroHeight="1" x14ac:dyDescent="0.2"/>
  <cols>
    <col min="1" max="1" width="4.6640625" style="2" customWidth="1"/>
    <col min="2" max="14" width="11.1640625" style="2" customWidth="1"/>
    <col min="15" max="15" width="4.6640625" style="2" customWidth="1"/>
    <col min="16" max="16" width="6.1640625" style="2" bestFit="1" customWidth="1"/>
    <col min="17" max="17" width="6.5" style="2" bestFit="1" customWidth="1"/>
    <col min="18" max="18" width="5.5" style="2" bestFit="1" customWidth="1"/>
    <col min="19" max="19" width="5" style="2" bestFit="1" customWidth="1"/>
    <col min="20" max="20" width="6.83203125" style="2" customWidth="1"/>
    <col min="21" max="21" width="5" style="2" bestFit="1" customWidth="1"/>
    <col min="22" max="23" width="6.5" style="2" bestFit="1" customWidth="1"/>
    <col min="24" max="24" width="5.5" style="2" bestFit="1" customWidth="1"/>
    <col min="25" max="25" width="5" style="2" bestFit="1" customWidth="1"/>
    <col min="26" max="26" width="4.5" style="2" bestFit="1" customWidth="1"/>
    <col min="27" max="28" width="6.5" style="2" bestFit="1" customWidth="1"/>
    <col min="29" max="29" width="2.6640625" style="2" customWidth="1"/>
    <col min="30" max="16384" width="2.6640625" style="2" hidden="1"/>
  </cols>
  <sheetData>
    <row r="1" spans="1:29" s="21" customFormat="1" ht="100" customHeight="1" x14ac:dyDescent="0.2">
      <c r="A1" s="93"/>
      <c r="B1" s="199" t="s">
        <v>90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</row>
    <row r="2" spans="1:29" s="8" customFormat="1" ht="19.5" customHeight="1" x14ac:dyDescent="0.2">
      <c r="B2" s="43"/>
      <c r="D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29" s="8" customFormat="1" ht="40" customHeight="1" x14ac:dyDescent="0.2">
      <c r="B3" s="200"/>
      <c r="C3" s="198" t="s">
        <v>0</v>
      </c>
      <c r="D3" s="198"/>
      <c r="E3" s="198" t="s">
        <v>1</v>
      </c>
      <c r="F3" s="198"/>
      <c r="G3" s="198" t="s">
        <v>537</v>
      </c>
      <c r="H3" s="198"/>
      <c r="I3" s="198" t="s">
        <v>2</v>
      </c>
      <c r="J3" s="198"/>
      <c r="K3" s="198" t="s">
        <v>41</v>
      </c>
      <c r="L3" s="198"/>
      <c r="M3" s="200" t="s">
        <v>3</v>
      </c>
      <c r="N3" s="200" t="s">
        <v>6</v>
      </c>
      <c r="O3" s="4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9" s="8" customFormat="1" ht="20" customHeight="1" x14ac:dyDescent="0.2">
      <c r="B4" s="201"/>
      <c r="C4" s="94" t="s">
        <v>5</v>
      </c>
      <c r="D4" s="94" t="s">
        <v>6</v>
      </c>
      <c r="E4" s="94" t="s">
        <v>5</v>
      </c>
      <c r="F4" s="94" t="s">
        <v>6</v>
      </c>
      <c r="G4" s="94" t="s">
        <v>5</v>
      </c>
      <c r="H4" s="94" t="s">
        <v>6</v>
      </c>
      <c r="I4" s="94" t="s">
        <v>5</v>
      </c>
      <c r="J4" s="94" t="s">
        <v>6</v>
      </c>
      <c r="K4" s="94" t="s">
        <v>5</v>
      </c>
      <c r="L4" s="94" t="s">
        <v>6</v>
      </c>
      <c r="M4" s="201"/>
      <c r="N4" s="201"/>
      <c r="O4" s="4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s="8" customFormat="1" ht="20" customHeight="1" x14ac:dyDescent="0.2">
      <c r="B5" s="58" t="s">
        <v>3</v>
      </c>
      <c r="C5" s="135">
        <v>129848</v>
      </c>
      <c r="D5" s="136">
        <f>(C5/$M5)*100</f>
        <v>69.586653733406933</v>
      </c>
      <c r="E5" s="135">
        <v>2629</v>
      </c>
      <c r="F5" s="136">
        <f>(E5/$M5)*100</f>
        <v>1.4089035846923081</v>
      </c>
      <c r="G5" s="135">
        <v>51938</v>
      </c>
      <c r="H5" s="136">
        <f>(G5/$M5)*100</f>
        <v>27.834018403099698</v>
      </c>
      <c r="I5" s="135">
        <v>2184</v>
      </c>
      <c r="J5" s="136">
        <f>(I5/$M5)*100</f>
        <v>1.1704242788010653</v>
      </c>
      <c r="K5" s="135">
        <v>0</v>
      </c>
      <c r="L5" s="136">
        <v>0</v>
      </c>
      <c r="M5" s="133">
        <f>SUM(C5,E5,G5,I5,K5)</f>
        <v>186599</v>
      </c>
      <c r="N5" s="134">
        <f>D5+F5+H5+J5+L5</f>
        <v>100.00000000000001</v>
      </c>
      <c r="O5" s="71"/>
      <c r="P5" s="2"/>
      <c r="Q5" s="5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9" s="14" customFormat="1" ht="30" customHeight="1" x14ac:dyDescent="0.2">
      <c r="A6" s="137"/>
      <c r="B6" s="14" t="s">
        <v>37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9" ht="15" hidden="1" customHeight="1" x14ac:dyDescent="0.2">
      <c r="B7" s="8"/>
    </row>
    <row r="8" spans="1:29" ht="15" hidden="1" customHeight="1" x14ac:dyDescent="0.2">
      <c r="B8" s="8"/>
      <c r="I8" s="2" t="s">
        <v>44</v>
      </c>
    </row>
    <row r="10" spans="1:29" ht="15" hidden="1" customHeight="1" x14ac:dyDescent="0.2">
      <c r="B10" s="7"/>
    </row>
    <row r="14" spans="1:29" ht="15" customHeight="1" x14ac:dyDescent="0.2"/>
    <row r="15" spans="1:29" ht="15" customHeight="1" x14ac:dyDescent="0.2"/>
    <row r="16" spans="1:29" ht="15" customHeight="1" x14ac:dyDescent="0.2"/>
    <row r="26" ht="61.25" hidden="1" customHeight="1" x14ac:dyDescent="0.2"/>
  </sheetData>
  <sheetProtection algorithmName="SHA-512" hashValue="6wwOhPmSOB3pEGgioc1yIn0AtGITyDgXdyEtYaJCWTF7i2/d8pDdcKBMmMuh4ak6zlRVh0n8oKqxjXaglSl5qA==" saltValue="WjNgGSIBEujc0ESsfv1hdw==" spinCount="100000" sheet="1" objects="1" scenarios="1"/>
  <mergeCells count="9">
    <mergeCell ref="E3:F3"/>
    <mergeCell ref="G3:H3"/>
    <mergeCell ref="I3:J3"/>
    <mergeCell ref="K3:L3"/>
    <mergeCell ref="B1:AC1"/>
    <mergeCell ref="B3:B4"/>
    <mergeCell ref="M3:M4"/>
    <mergeCell ref="N3:N4"/>
    <mergeCell ref="C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XFB21"/>
  <sheetViews>
    <sheetView showGridLines="0" zoomScaleNormal="100" workbookViewId="0"/>
  </sheetViews>
  <sheetFormatPr baseColWidth="10" defaultColWidth="0" defaultRowHeight="15" zeroHeight="1" x14ac:dyDescent="0.2"/>
  <cols>
    <col min="1" max="1" width="4.6640625" style="2" customWidth="1"/>
    <col min="2" max="2" width="21.1640625" style="2" customWidth="1"/>
    <col min="3" max="8" width="10.83203125" style="2" customWidth="1"/>
    <col min="9" max="9" width="6.6640625" style="2" bestFit="1" customWidth="1"/>
    <col min="10" max="10" width="10.33203125" style="2" customWidth="1"/>
    <col min="11" max="11" width="7.6640625" style="2" customWidth="1"/>
    <col min="12" max="12" width="9.1640625" style="2" customWidth="1"/>
    <col min="13" max="13" width="7.5" style="2" customWidth="1"/>
    <col min="14" max="14" width="7.83203125" style="2" customWidth="1"/>
    <col min="15" max="15" width="15" style="2" customWidth="1"/>
    <col min="16" max="16" width="4.5" style="2" customWidth="1"/>
    <col min="17" max="796" width="34.1640625" style="2" hidden="1"/>
    <col min="797" max="797" width="16.33203125" style="2" hidden="1"/>
    <col min="798" max="798" width="34.1640625" style="2" hidden="1"/>
    <col min="799" max="16364" width="2.83203125" style="2" hidden="1"/>
    <col min="16365" max="16365" width="22.5" style="2" hidden="1"/>
    <col min="16366" max="16366" width="15.6640625" style="2" hidden="1"/>
    <col min="16367" max="16367" width="7" style="2" hidden="1"/>
    <col min="16368" max="16368" width="47.1640625" style="2" hidden="1"/>
    <col min="16369" max="16369" width="82.5" style="2" hidden="1"/>
    <col min="16370" max="16370" width="38.83203125" style="2" hidden="1"/>
    <col min="16371" max="16371" width="52.1640625" style="2" hidden="1"/>
    <col min="16372" max="16372" width="34.1640625" style="2" hidden="1"/>
    <col min="16373" max="16373" width="22.1640625" style="2" hidden="1"/>
    <col min="16374" max="16374" width="30.1640625" style="2" hidden="1"/>
    <col min="16375" max="16375" width="34.6640625" style="2" hidden="1"/>
    <col min="16376" max="16376" width="21.5" style="2" hidden="1"/>
    <col min="16377" max="16377" width="17.83203125" style="2" hidden="1"/>
    <col min="16378" max="16378" width="14.83203125" style="2" hidden="1"/>
    <col min="16379" max="16379" width="13.5" style="2" hidden="1"/>
    <col min="16380" max="16380" width="9.33203125" style="2" hidden="1"/>
    <col min="16381" max="16381" width="13.83203125" style="2" hidden="1"/>
    <col min="16382" max="16384" width="34.1640625" style="2" hidden="1"/>
  </cols>
  <sheetData>
    <row r="1" spans="1:16 16368:16368" s="21" customFormat="1" ht="100" customHeight="1" x14ac:dyDescent="0.2">
      <c r="A1" s="93"/>
      <c r="B1" s="202" t="s">
        <v>91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93"/>
      <c r="O1" s="93"/>
      <c r="P1" s="93"/>
    </row>
    <row r="2" spans="1:16 16368:16368" ht="19.5" customHeight="1" x14ac:dyDescent="0.2">
      <c r="A2"/>
      <c r="B2"/>
      <c r="C2"/>
      <c r="D2"/>
      <c r="E2"/>
      <c r="F2"/>
      <c r="G2"/>
      <c r="H2"/>
    </row>
    <row r="3" spans="1:16 16368:16368" s="40" customFormat="1" ht="40" customHeight="1" x14ac:dyDescent="0.2">
      <c r="A3" s="2"/>
      <c r="B3" s="204" t="s">
        <v>115</v>
      </c>
      <c r="C3" s="204" t="s">
        <v>8</v>
      </c>
      <c r="D3" s="204"/>
      <c r="E3" s="204" t="s">
        <v>7</v>
      </c>
      <c r="F3" s="204"/>
      <c r="G3" s="203" t="s">
        <v>3</v>
      </c>
      <c r="H3" s="204" t="s">
        <v>6</v>
      </c>
    </row>
    <row r="4" spans="1:16 16368:16368" s="40" customFormat="1" ht="20" customHeight="1" x14ac:dyDescent="0.2">
      <c r="A4" s="2"/>
      <c r="B4" s="204"/>
      <c r="C4" s="95" t="s">
        <v>5</v>
      </c>
      <c r="D4" s="95" t="s">
        <v>6</v>
      </c>
      <c r="E4" s="95" t="s">
        <v>5</v>
      </c>
      <c r="F4" s="95" t="s">
        <v>6</v>
      </c>
      <c r="G4" s="203"/>
      <c r="H4" s="204"/>
    </row>
    <row r="5" spans="1:16 16368:16368" s="40" customFormat="1" ht="20" customHeight="1" x14ac:dyDescent="0.2">
      <c r="A5" s="2"/>
      <c r="B5" s="59" t="s">
        <v>3</v>
      </c>
      <c r="C5" s="139">
        <v>74491</v>
      </c>
      <c r="D5" s="140">
        <f>(C5/G5)*100</f>
        <v>39.920363989088905</v>
      </c>
      <c r="E5" s="139">
        <v>112108</v>
      </c>
      <c r="F5" s="140">
        <f>(E5/G5)*100</f>
        <v>60.079636010911095</v>
      </c>
      <c r="G5" s="139">
        <f>SUM(E5,C5)</f>
        <v>186599</v>
      </c>
      <c r="H5" s="140">
        <f>F5+D5</f>
        <v>100</v>
      </c>
    </row>
    <row r="6" spans="1:16 16368:16368" s="13" customFormat="1" ht="30" customHeight="1" x14ac:dyDescent="0.2">
      <c r="B6" s="14" t="s">
        <v>37</v>
      </c>
      <c r="C6" s="14"/>
      <c r="D6" s="14"/>
      <c r="E6" s="14"/>
      <c r="F6" s="14"/>
      <c r="G6" s="14"/>
      <c r="H6" s="14"/>
    </row>
    <row r="15" spans="1:16 16368:16368" hidden="1" x14ac:dyDescent="0.2">
      <c r="XEN15" s="2" t="s">
        <v>58</v>
      </c>
    </row>
    <row r="16" spans="1:16 16368:16368" x14ac:dyDescent="0.2"/>
    <row r="17" spans="16382:16382" hidden="1" x14ac:dyDescent="0.2">
      <c r="XFB17" s="205"/>
    </row>
    <row r="18" spans="16382:16382" hidden="1" x14ac:dyDescent="0.2">
      <c r="XFB18" s="205"/>
    </row>
    <row r="19" spans="16382:16382" hidden="1" x14ac:dyDescent="0.2">
      <c r="XFB19" s="205"/>
    </row>
    <row r="20" spans="16382:16382" hidden="1" x14ac:dyDescent="0.2">
      <c r="XFB20" s="205"/>
    </row>
    <row r="21" spans="16382:16382" x14ac:dyDescent="0.2"/>
  </sheetData>
  <sheetProtection algorithmName="SHA-512" hashValue="6/jlKKN6U2gFndwHlB3mqJHux2b0gGf/yPjskIoX7hKG/4jjWzCaC/YSgDoaWgtHzqb35KiHRtcU5Umlah21bQ==" saltValue="u6r/rnDQ3XDrFanhUGAnFA==" spinCount="100000" sheet="1" objects="1" scenarios="1"/>
  <sortState xmlns:xlrd2="http://schemas.microsoft.com/office/spreadsheetml/2017/richdata2" ref="B5:C6">
    <sortCondition descending="1" ref="C4:C6"/>
  </sortState>
  <mergeCells count="7">
    <mergeCell ref="B1:M1"/>
    <mergeCell ref="G3:G4"/>
    <mergeCell ref="H3:H4"/>
    <mergeCell ref="XFB17:XFB20"/>
    <mergeCell ref="E3:F3"/>
    <mergeCell ref="C3:D3"/>
    <mergeCell ref="B3:B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S21"/>
  <sheetViews>
    <sheetView showGridLines="0" zoomScaleNormal="100" workbookViewId="0"/>
  </sheetViews>
  <sheetFormatPr baseColWidth="10" defaultColWidth="0" defaultRowHeight="15" zeroHeight="1" x14ac:dyDescent="0.2"/>
  <cols>
    <col min="1" max="1" width="4.6640625" style="2" customWidth="1"/>
    <col min="2" max="3" width="20.83203125" style="2" customWidth="1"/>
    <col min="4" max="9" width="10.83203125" style="2" customWidth="1"/>
    <col min="10" max="10" width="20.83203125" style="2" customWidth="1"/>
    <col min="11" max="11" width="19.6640625" style="2" bestFit="1" customWidth="1"/>
    <col min="12" max="12" width="15.5" style="2" bestFit="1" customWidth="1"/>
    <col min="13" max="13" width="6.6640625" style="2" bestFit="1" customWidth="1"/>
    <col min="14" max="14" width="7.6640625" style="2" bestFit="1" customWidth="1"/>
    <col min="15" max="15" width="6.6640625" style="2" bestFit="1" customWidth="1"/>
    <col min="16" max="16" width="7.6640625" style="2" bestFit="1" customWidth="1"/>
    <col min="17" max="17" width="6.6640625" style="2" bestFit="1" customWidth="1"/>
    <col min="18" max="18" width="7.6640625" style="2" bestFit="1" customWidth="1"/>
    <col min="19" max="19" width="7.1640625" style="2" customWidth="1"/>
    <col min="20" max="16384" width="7.1640625" style="2" hidden="1"/>
  </cols>
  <sheetData>
    <row r="1" spans="1:19" ht="100" customHeight="1" x14ac:dyDescent="0.2">
      <c r="A1" s="96"/>
      <c r="B1" s="199" t="s">
        <v>92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s="49" customFormat="1" ht="19.5" customHeight="1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9" ht="40" customHeight="1" x14ac:dyDescent="0.2">
      <c r="B3" s="204" t="s">
        <v>10</v>
      </c>
      <c r="C3" s="204"/>
      <c r="D3" s="204" t="s">
        <v>9</v>
      </c>
      <c r="E3" s="204"/>
      <c r="F3" s="204"/>
      <c r="G3" s="204"/>
      <c r="H3" s="198" t="s">
        <v>3</v>
      </c>
      <c r="I3" s="204" t="s">
        <v>6</v>
      </c>
      <c r="J3" s="45"/>
    </row>
    <row r="4" spans="1:19" ht="20" customHeight="1" x14ac:dyDescent="0.2">
      <c r="B4" s="204"/>
      <c r="C4" s="204"/>
      <c r="D4" s="207" t="s">
        <v>8</v>
      </c>
      <c r="E4" s="208"/>
      <c r="F4" s="209" t="s">
        <v>7</v>
      </c>
      <c r="G4" s="210"/>
      <c r="H4" s="198"/>
      <c r="I4" s="204"/>
      <c r="J4" s="45"/>
    </row>
    <row r="5" spans="1:19" ht="20" customHeight="1" x14ac:dyDescent="0.2">
      <c r="B5" s="204"/>
      <c r="C5" s="204"/>
      <c r="D5" s="95" t="s">
        <v>5</v>
      </c>
      <c r="E5" s="95" t="s">
        <v>6</v>
      </c>
      <c r="F5" s="95" t="s">
        <v>5</v>
      </c>
      <c r="G5" s="95" t="s">
        <v>6</v>
      </c>
      <c r="H5" s="198"/>
      <c r="I5" s="204"/>
      <c r="J5" s="45"/>
    </row>
    <row r="6" spans="1:19" ht="20" customHeight="1" x14ac:dyDescent="0.2">
      <c r="B6" s="47" t="s">
        <v>39</v>
      </c>
      <c r="C6" s="47" t="s">
        <v>0</v>
      </c>
      <c r="D6" s="138">
        <v>51726</v>
      </c>
      <c r="E6" s="141">
        <f t="shared" ref="E6:E11" si="0">(D6/D$11)*100</f>
        <v>69.439261118792871</v>
      </c>
      <c r="F6" s="138">
        <v>78122</v>
      </c>
      <c r="G6" s="141">
        <f t="shared" ref="G6:G11" si="1">(F6/F$11)*100</f>
        <v>69.684589859778072</v>
      </c>
      <c r="H6" s="142">
        <f>SUM(D6,F6)</f>
        <v>129848</v>
      </c>
      <c r="I6" s="141">
        <f t="shared" ref="I6:I11" si="2">(H6/H$11)*100</f>
        <v>69.586653733406933</v>
      </c>
      <c r="J6" s="45"/>
    </row>
    <row r="7" spans="1:19" ht="20" customHeight="1" x14ac:dyDescent="0.2">
      <c r="B7" s="47"/>
      <c r="C7" s="47" t="s">
        <v>1</v>
      </c>
      <c r="D7" s="138">
        <v>1070</v>
      </c>
      <c r="E7" s="141">
        <f t="shared" si="0"/>
        <v>1.4364151373991489</v>
      </c>
      <c r="F7" s="142">
        <v>1559</v>
      </c>
      <c r="G7" s="141">
        <f t="shared" si="1"/>
        <v>1.3906233275056195</v>
      </c>
      <c r="H7" s="142">
        <f t="shared" ref="H7:H11" si="3">D7+F7</f>
        <v>2629</v>
      </c>
      <c r="I7" s="141">
        <f t="shared" si="2"/>
        <v>1.4089035846923081</v>
      </c>
      <c r="J7" s="45"/>
    </row>
    <row r="8" spans="1:19" ht="20" customHeight="1" x14ac:dyDescent="0.2">
      <c r="B8" s="47"/>
      <c r="C8" s="47" t="s">
        <v>537</v>
      </c>
      <c r="D8" s="138">
        <v>20897</v>
      </c>
      <c r="E8" s="141">
        <f t="shared" si="0"/>
        <v>28.053053389000016</v>
      </c>
      <c r="F8" s="142">
        <v>31041</v>
      </c>
      <c r="G8" s="141">
        <f t="shared" si="1"/>
        <v>27.688478966710672</v>
      </c>
      <c r="H8" s="142">
        <f t="shared" si="3"/>
        <v>51938</v>
      </c>
      <c r="I8" s="141">
        <f t="shared" si="2"/>
        <v>27.834018403099698</v>
      </c>
      <c r="J8" s="45"/>
    </row>
    <row r="9" spans="1:19" ht="20" customHeight="1" x14ac:dyDescent="0.2">
      <c r="B9" s="47" t="s">
        <v>2</v>
      </c>
      <c r="C9" s="47"/>
      <c r="D9" s="138">
        <v>798</v>
      </c>
      <c r="E9" s="141">
        <f t="shared" si="0"/>
        <v>1.0712703548079634</v>
      </c>
      <c r="F9" s="142">
        <v>1386</v>
      </c>
      <c r="G9" s="141">
        <f t="shared" si="1"/>
        <v>1.2363078460056374</v>
      </c>
      <c r="H9" s="142">
        <f t="shared" si="3"/>
        <v>2184</v>
      </c>
      <c r="I9" s="141">
        <f t="shared" si="2"/>
        <v>1.1704242788010653</v>
      </c>
      <c r="J9" s="45"/>
    </row>
    <row r="10" spans="1:19" ht="20" customHeight="1" x14ac:dyDescent="0.2">
      <c r="B10" s="47" t="s">
        <v>41</v>
      </c>
      <c r="C10" s="47"/>
      <c r="D10" s="138">
        <v>0</v>
      </c>
      <c r="E10" s="141">
        <f t="shared" si="0"/>
        <v>0</v>
      </c>
      <c r="F10" s="142">
        <v>0</v>
      </c>
      <c r="G10" s="141">
        <f t="shared" si="1"/>
        <v>0</v>
      </c>
      <c r="H10" s="142">
        <f t="shared" si="3"/>
        <v>0</v>
      </c>
      <c r="I10" s="141">
        <f t="shared" si="2"/>
        <v>0</v>
      </c>
      <c r="J10" s="45"/>
    </row>
    <row r="11" spans="1:19" ht="20" customHeight="1" x14ac:dyDescent="0.2">
      <c r="B11" s="50" t="s">
        <v>3</v>
      </c>
      <c r="C11" s="50"/>
      <c r="D11" s="76">
        <f>SUM(D6:D10)</f>
        <v>74491</v>
      </c>
      <c r="E11" s="143">
        <f t="shared" si="0"/>
        <v>100</v>
      </c>
      <c r="F11" s="76">
        <f>SUM(F6:F10)</f>
        <v>112108</v>
      </c>
      <c r="G11" s="143">
        <f t="shared" si="1"/>
        <v>100</v>
      </c>
      <c r="H11" s="144">
        <f t="shared" si="3"/>
        <v>186599</v>
      </c>
      <c r="I11" s="143">
        <f t="shared" si="2"/>
        <v>100</v>
      </c>
      <c r="J11" s="45"/>
    </row>
    <row r="12" spans="1:19" ht="30" customHeight="1" x14ac:dyDescent="0.2">
      <c r="A12" s="145"/>
      <c r="B12" s="206" t="s">
        <v>37</v>
      </c>
      <c r="C12" s="206"/>
      <c r="D12" s="206"/>
      <c r="E12" s="206"/>
      <c r="F12" s="206"/>
      <c r="G12" s="206"/>
      <c r="H12" s="206"/>
      <c r="I12" s="206"/>
      <c r="J12" s="206"/>
    </row>
    <row r="13" spans="1:19" ht="15" hidden="1" customHeight="1" x14ac:dyDescent="0.2">
      <c r="C13" s="1"/>
      <c r="D13" s="1"/>
      <c r="E13" s="1"/>
      <c r="F13" s="4"/>
      <c r="G13" s="3"/>
      <c r="H13" s="4"/>
      <c r="I13" s="3"/>
      <c r="J13" s="3"/>
    </row>
    <row r="14" spans="1:19" ht="15" hidden="1" customHeight="1" x14ac:dyDescent="0.2">
      <c r="H14" s="5"/>
    </row>
    <row r="15" spans="1:19" ht="15" hidden="1" customHeight="1" x14ac:dyDescent="0.2"/>
    <row r="16" spans="1:19" ht="15" hidden="1" customHeight="1" x14ac:dyDescent="0.2"/>
    <row r="17" ht="15" hidden="1" customHeight="1" x14ac:dyDescent="0.2"/>
    <row r="18" ht="15" hidden="1" customHeight="1" x14ac:dyDescent="0.2"/>
    <row r="19" ht="15" hidden="1" customHeight="1" x14ac:dyDescent="0.2"/>
    <row r="20" x14ac:dyDescent="0.2"/>
    <row r="21" x14ac:dyDescent="0.2"/>
  </sheetData>
  <sheetProtection algorithmName="SHA-512" hashValue="7wmu0gK8qxS+VzeGi7fM2NXvD7K4rCez0X+t1z7VgbxBcBEhNkZFgMvwMZS40gtFe7VNygcfugv/sIoYi8n+yQ==" saltValue="9OJKKPu0WnlRvZ0Kg1e6dA==" spinCount="100000" sheet="1" objects="1" scenarios="1"/>
  <mergeCells count="8">
    <mergeCell ref="B1:S1"/>
    <mergeCell ref="B3:C5"/>
    <mergeCell ref="D3:G3"/>
    <mergeCell ref="H3:H5"/>
    <mergeCell ref="B12:J12"/>
    <mergeCell ref="D4:E4"/>
    <mergeCell ref="I3:I5"/>
    <mergeCell ref="F4:G4"/>
  </mergeCells>
  <pageMargins left="0.7" right="0.7" top="0.75" bottom="0.75" header="0.3" footer="0.3"/>
  <pageSetup paperSize="9" orientation="portrait" r:id="rId1"/>
  <ignoredErrors>
    <ignoredError sqref="H7:H11 E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"/>
  <dimension ref="A1:J213"/>
  <sheetViews>
    <sheetView showGridLines="0" zoomScaleNormal="100" workbookViewId="0"/>
  </sheetViews>
  <sheetFormatPr baseColWidth="10" defaultColWidth="0" defaultRowHeight="15" zeroHeight="1" x14ac:dyDescent="0.2"/>
  <cols>
    <col min="1" max="1" width="4.6640625" style="2" customWidth="1"/>
    <col min="2" max="2" width="40.83203125" style="2" customWidth="1"/>
    <col min="3" max="4" width="20.83203125" style="2" customWidth="1"/>
    <col min="5" max="5" width="4.6640625" style="2" customWidth="1"/>
    <col min="6" max="6" width="40.83203125" style="2" customWidth="1"/>
    <col min="7" max="7" width="7.83203125" style="2" bestFit="1" customWidth="1"/>
    <col min="8" max="8" width="12.5" style="2" customWidth="1"/>
    <col min="9" max="9" width="4" style="2" customWidth="1"/>
    <col min="10" max="16384" width="11.5" style="2" hidden="1"/>
  </cols>
  <sheetData>
    <row r="1" spans="1:9" ht="100" customHeight="1" x14ac:dyDescent="0.2">
      <c r="A1" s="93"/>
      <c r="B1" s="199" t="s">
        <v>93</v>
      </c>
      <c r="C1" s="199"/>
      <c r="D1" s="199"/>
      <c r="E1" s="199"/>
      <c r="F1" s="199"/>
      <c r="G1" s="199"/>
      <c r="H1" s="199"/>
      <c r="I1" s="199"/>
    </row>
    <row r="2" spans="1:9" ht="19.75" customHeight="1" x14ac:dyDescent="0.2">
      <c r="A2" s="70"/>
      <c r="B2" s="69"/>
      <c r="C2" s="69"/>
      <c r="D2" s="69"/>
      <c r="E2" s="69"/>
      <c r="F2" s="69"/>
    </row>
    <row r="3" spans="1:9" ht="40" customHeight="1" x14ac:dyDescent="0.2">
      <c r="B3" s="200" t="s">
        <v>446</v>
      </c>
      <c r="C3" s="204" t="s">
        <v>496</v>
      </c>
      <c r="D3" s="204"/>
      <c r="E3" s="8"/>
    </row>
    <row r="4" spans="1:9" ht="20" customHeight="1" x14ac:dyDescent="0.2">
      <c r="B4" s="201"/>
      <c r="C4" s="95" t="s">
        <v>50</v>
      </c>
      <c r="D4" s="95" t="s">
        <v>6</v>
      </c>
      <c r="E4" s="8"/>
    </row>
    <row r="5" spans="1:9" ht="20" customHeight="1" x14ac:dyDescent="0.2">
      <c r="B5" s="194" t="s">
        <v>436</v>
      </c>
      <c r="C5" s="146">
        <v>125838</v>
      </c>
      <c r="D5" s="147">
        <v>67.437660437622924</v>
      </c>
      <c r="E5" s="108"/>
    </row>
    <row r="6" spans="1:9" ht="20" customHeight="1" x14ac:dyDescent="0.2">
      <c r="B6" s="151" t="s">
        <v>437</v>
      </c>
      <c r="C6" s="148">
        <v>6873</v>
      </c>
      <c r="D6" s="77">
        <v>3.6832994817764293</v>
      </c>
      <c r="E6" s="108"/>
    </row>
    <row r="7" spans="1:9" ht="20" customHeight="1" x14ac:dyDescent="0.2">
      <c r="B7" s="47" t="s">
        <v>529</v>
      </c>
      <c r="C7" s="148">
        <v>76703</v>
      </c>
      <c r="D7" s="77">
        <v>41.105793707361777</v>
      </c>
      <c r="E7" s="108"/>
    </row>
    <row r="8" spans="1:9" ht="20" customHeight="1" x14ac:dyDescent="0.2">
      <c r="B8" s="47" t="s">
        <v>522</v>
      </c>
      <c r="C8" s="148">
        <v>679</v>
      </c>
      <c r="D8" s="77">
        <v>0.36388190719135688</v>
      </c>
      <c r="E8" s="108"/>
      <c r="F8" s="20"/>
      <c r="G8" s="20"/>
      <c r="H8" s="20"/>
    </row>
    <row r="9" spans="1:9" ht="20" customHeight="1" x14ac:dyDescent="0.2">
      <c r="B9" s="151" t="s">
        <v>438</v>
      </c>
      <c r="C9" s="148">
        <v>41583</v>
      </c>
      <c r="D9" s="77">
        <v>22.284685341293361</v>
      </c>
      <c r="E9" s="108"/>
    </row>
    <row r="10" spans="1:9" ht="20" customHeight="1" x14ac:dyDescent="0.2">
      <c r="B10" s="194" t="s">
        <v>439</v>
      </c>
      <c r="C10" s="146">
        <v>30055</v>
      </c>
      <c r="D10" s="147">
        <v>16.106731547328764</v>
      </c>
      <c r="E10" s="108"/>
    </row>
    <row r="11" spans="1:9" ht="20" customHeight="1" x14ac:dyDescent="0.2">
      <c r="B11" s="151" t="s">
        <v>437</v>
      </c>
      <c r="C11" s="148">
        <v>6878</v>
      </c>
      <c r="D11" s="77">
        <v>3.685979024539253</v>
      </c>
      <c r="E11" s="108"/>
    </row>
    <row r="12" spans="1:9" ht="20" customHeight="1" x14ac:dyDescent="0.2">
      <c r="B12" s="47" t="s">
        <v>529</v>
      </c>
      <c r="C12" s="148">
        <v>5751</v>
      </c>
      <c r="D12" s="77">
        <v>3.0820100857989594</v>
      </c>
      <c r="E12" s="108"/>
    </row>
    <row r="13" spans="1:9" ht="20" customHeight="1" x14ac:dyDescent="0.2">
      <c r="B13" s="47" t="s">
        <v>522</v>
      </c>
      <c r="C13" s="148">
        <v>3890</v>
      </c>
      <c r="D13" s="77">
        <v>2.0846842694762566</v>
      </c>
      <c r="E13" s="108"/>
    </row>
    <row r="14" spans="1:9" ht="20" customHeight="1" x14ac:dyDescent="0.2">
      <c r="B14" s="151" t="s">
        <v>438</v>
      </c>
      <c r="C14" s="148">
        <v>13536</v>
      </c>
      <c r="D14" s="77">
        <v>7.2540581675142946</v>
      </c>
      <c r="E14" s="108"/>
    </row>
    <row r="15" spans="1:9" ht="20" customHeight="1" x14ac:dyDescent="0.2">
      <c r="B15" s="194" t="s">
        <v>538</v>
      </c>
      <c r="C15" s="146">
        <v>12522</v>
      </c>
      <c r="D15" s="147">
        <v>6.7106468952137996</v>
      </c>
      <c r="E15" s="108"/>
      <c r="F15" s="118"/>
      <c r="G15" s="119"/>
    </row>
    <row r="16" spans="1:9" ht="20" customHeight="1" x14ac:dyDescent="0.2">
      <c r="B16" s="151" t="s">
        <v>437</v>
      </c>
      <c r="C16" s="148">
        <v>3252</v>
      </c>
      <c r="D16" s="77">
        <v>1.7427746129400481</v>
      </c>
      <c r="E16" s="108"/>
      <c r="F16" s="120"/>
      <c r="G16" s="117"/>
    </row>
    <row r="17" spans="2:6" ht="20" customHeight="1" x14ac:dyDescent="0.2">
      <c r="B17" s="47" t="s">
        <v>529</v>
      </c>
      <c r="C17" s="148">
        <v>8522</v>
      </c>
      <c r="D17" s="77">
        <v>4.56701268495544</v>
      </c>
      <c r="E17" s="108"/>
      <c r="F17" s="5"/>
    </row>
    <row r="18" spans="2:6" ht="20" customHeight="1" x14ac:dyDescent="0.2">
      <c r="B18" s="151" t="s">
        <v>438</v>
      </c>
      <c r="C18" s="148">
        <v>748</v>
      </c>
      <c r="D18" s="77">
        <v>0.40085959731831361</v>
      </c>
      <c r="E18" s="108"/>
    </row>
    <row r="19" spans="2:6" ht="20" customHeight="1" x14ac:dyDescent="0.2">
      <c r="B19" s="194" t="s">
        <v>440</v>
      </c>
      <c r="C19" s="146">
        <v>5218</v>
      </c>
      <c r="D19" s="147">
        <v>2.7963708272820327</v>
      </c>
      <c r="E19" s="108"/>
    </row>
    <row r="20" spans="2:6" ht="20" customHeight="1" x14ac:dyDescent="0.2">
      <c r="B20" s="151" t="s">
        <v>437</v>
      </c>
      <c r="C20" s="148">
        <v>208</v>
      </c>
      <c r="D20" s="77">
        <v>0.1114689789334348</v>
      </c>
      <c r="E20" s="108"/>
    </row>
    <row r="21" spans="2:6" ht="20" customHeight="1" x14ac:dyDescent="0.2">
      <c r="B21" s="47" t="s">
        <v>529</v>
      </c>
      <c r="C21" s="148">
        <v>1482</v>
      </c>
      <c r="D21" s="77">
        <v>0.794216474900723</v>
      </c>
      <c r="E21" s="108"/>
    </row>
    <row r="22" spans="2:6" ht="20" customHeight="1" x14ac:dyDescent="0.2">
      <c r="B22" s="47" t="s">
        <v>522</v>
      </c>
      <c r="C22" s="148">
        <v>1783</v>
      </c>
      <c r="D22" s="77">
        <v>0.95552494922266462</v>
      </c>
      <c r="E22" s="108"/>
    </row>
    <row r="23" spans="2:6" ht="20" customHeight="1" x14ac:dyDescent="0.2">
      <c r="B23" s="151" t="s">
        <v>438</v>
      </c>
      <c r="C23" s="148">
        <v>1745</v>
      </c>
      <c r="D23" s="77">
        <v>0.93516042422521017</v>
      </c>
      <c r="E23" s="108"/>
    </row>
    <row r="24" spans="2:6" ht="20" customHeight="1" x14ac:dyDescent="0.2">
      <c r="B24" s="194" t="s">
        <v>441</v>
      </c>
      <c r="C24" s="146">
        <v>4417</v>
      </c>
      <c r="D24" s="147">
        <v>2.3671080766777957</v>
      </c>
      <c r="E24" s="108"/>
    </row>
    <row r="25" spans="2:6" ht="20" customHeight="1" x14ac:dyDescent="0.2">
      <c r="B25" s="151" t="s">
        <v>437</v>
      </c>
      <c r="C25" s="148">
        <v>394</v>
      </c>
      <c r="D25" s="77">
        <v>0.21114796971044861</v>
      </c>
      <c r="E25" s="108"/>
    </row>
    <row r="26" spans="2:6" ht="20" customHeight="1" x14ac:dyDescent="0.2">
      <c r="B26" s="47" t="s">
        <v>529</v>
      </c>
      <c r="C26" s="148">
        <v>3562</v>
      </c>
      <c r="D26" s="77">
        <v>1.9089062642350707</v>
      </c>
      <c r="E26" s="108"/>
    </row>
    <row r="27" spans="2:6" ht="20" customHeight="1" x14ac:dyDescent="0.2">
      <c r="B27" s="47" t="s">
        <v>522</v>
      </c>
      <c r="C27" s="148">
        <v>30</v>
      </c>
      <c r="D27" s="77">
        <v>1.6077256576937711E-2</v>
      </c>
      <c r="E27" s="108"/>
    </row>
    <row r="28" spans="2:6" ht="20" customHeight="1" x14ac:dyDescent="0.2">
      <c r="B28" s="151" t="s">
        <v>438</v>
      </c>
      <c r="C28" s="148">
        <v>431</v>
      </c>
      <c r="D28" s="77">
        <v>0.23097658615533848</v>
      </c>
      <c r="E28" s="108"/>
    </row>
    <row r="29" spans="2:6" ht="20" customHeight="1" x14ac:dyDescent="0.2">
      <c r="B29" s="194" t="s">
        <v>539</v>
      </c>
      <c r="C29" s="146">
        <v>3987</v>
      </c>
      <c r="D29" s="147">
        <v>2.1366673990750216</v>
      </c>
      <c r="E29" s="108"/>
    </row>
    <row r="30" spans="2:6" ht="20" customHeight="1" x14ac:dyDescent="0.2">
      <c r="B30" s="151" t="s">
        <v>437</v>
      </c>
      <c r="C30" s="148">
        <v>88</v>
      </c>
      <c r="D30" s="77">
        <v>4.7159952625683954E-2</v>
      </c>
      <c r="E30" s="108"/>
    </row>
    <row r="31" spans="2:6" ht="20" customHeight="1" x14ac:dyDescent="0.2">
      <c r="B31" s="47" t="s">
        <v>529</v>
      </c>
      <c r="C31" s="148">
        <v>2441</v>
      </c>
      <c r="D31" s="77">
        <v>1.3081527768101651</v>
      </c>
      <c r="E31" s="108"/>
    </row>
    <row r="32" spans="2:6" ht="20" customHeight="1" x14ac:dyDescent="0.2">
      <c r="B32" s="151" t="s">
        <v>438</v>
      </c>
      <c r="C32" s="148">
        <v>1458</v>
      </c>
      <c r="D32" s="77">
        <v>0.78135466963917288</v>
      </c>
      <c r="E32" s="108"/>
    </row>
    <row r="33" spans="2:5" ht="20" customHeight="1" x14ac:dyDescent="0.2">
      <c r="B33" s="194" t="s">
        <v>442</v>
      </c>
      <c r="C33" s="146">
        <v>3766</v>
      </c>
      <c r="D33" s="147">
        <v>2.018231608958247</v>
      </c>
      <c r="E33" s="108"/>
    </row>
    <row r="34" spans="2:5" ht="20" customHeight="1" x14ac:dyDescent="0.2">
      <c r="B34" s="151" t="s">
        <v>437</v>
      </c>
      <c r="C34" s="148">
        <v>648</v>
      </c>
      <c r="D34" s="77">
        <v>0.34726874206185454</v>
      </c>
      <c r="E34" s="108"/>
    </row>
    <row r="35" spans="2:5" ht="20" customHeight="1" x14ac:dyDescent="0.2">
      <c r="B35" s="47" t="s">
        <v>529</v>
      </c>
      <c r="C35" s="148">
        <v>1571</v>
      </c>
      <c r="D35" s="77">
        <v>0.84191233607897142</v>
      </c>
      <c r="E35" s="108"/>
    </row>
    <row r="36" spans="2:5" ht="20" customHeight="1" x14ac:dyDescent="0.2">
      <c r="B36" s="47" t="s">
        <v>522</v>
      </c>
      <c r="C36" s="148">
        <v>236</v>
      </c>
      <c r="D36" s="77">
        <v>0.12647441840524334</v>
      </c>
      <c r="E36" s="108"/>
    </row>
    <row r="37" spans="2:5" ht="20" customHeight="1" x14ac:dyDescent="0.2">
      <c r="B37" s="151" t="s">
        <v>438</v>
      </c>
      <c r="C37" s="148">
        <v>1311</v>
      </c>
      <c r="D37" s="77">
        <v>0.70257611241217799</v>
      </c>
      <c r="E37" s="108"/>
    </row>
    <row r="38" spans="2:5" ht="20" customHeight="1" x14ac:dyDescent="0.2">
      <c r="B38" s="194" t="s">
        <v>443</v>
      </c>
      <c r="C38" s="146">
        <v>378</v>
      </c>
      <c r="D38" s="147">
        <v>0.20257343286941518</v>
      </c>
      <c r="E38" s="108"/>
    </row>
    <row r="39" spans="2:5" ht="20" customHeight="1" x14ac:dyDescent="0.2">
      <c r="B39" s="151" t="s">
        <v>437</v>
      </c>
      <c r="C39" s="148">
        <v>26</v>
      </c>
      <c r="D39" s="77">
        <v>1.393362236667935E-2</v>
      </c>
      <c r="E39" s="108"/>
    </row>
    <row r="40" spans="2:5" ht="20" customHeight="1" x14ac:dyDescent="0.2">
      <c r="B40" s="47" t="s">
        <v>529</v>
      </c>
      <c r="C40" s="148">
        <v>271</v>
      </c>
      <c r="D40" s="77">
        <v>0.145231217745004</v>
      </c>
      <c r="E40" s="108"/>
    </row>
    <row r="41" spans="2:5" ht="20" customHeight="1" x14ac:dyDescent="0.2">
      <c r="B41" s="47" t="s">
        <v>522</v>
      </c>
      <c r="C41" s="148">
        <v>11</v>
      </c>
      <c r="D41" s="77">
        <v>5.8949940782104943E-3</v>
      </c>
      <c r="E41" s="108"/>
    </row>
    <row r="42" spans="2:5" ht="20" customHeight="1" x14ac:dyDescent="0.2">
      <c r="B42" s="151" t="s">
        <v>438</v>
      </c>
      <c r="C42" s="148">
        <v>70</v>
      </c>
      <c r="D42" s="77">
        <v>3.751359867952133E-2</v>
      </c>
      <c r="E42" s="108"/>
    </row>
    <row r="43" spans="2:5" ht="20" customHeight="1" x14ac:dyDescent="0.2">
      <c r="B43" s="194" t="s">
        <v>444</v>
      </c>
      <c r="C43" s="146">
        <v>296</v>
      </c>
      <c r="D43" s="147">
        <v>0.15862893155911875</v>
      </c>
      <c r="E43" s="108"/>
    </row>
    <row r="44" spans="2:5" ht="20" customHeight="1" x14ac:dyDescent="0.2">
      <c r="B44" s="47" t="s">
        <v>529</v>
      </c>
      <c r="C44" s="148">
        <v>296</v>
      </c>
      <c r="D44" s="77">
        <v>0.15862893155911875</v>
      </c>
      <c r="E44" s="108"/>
    </row>
    <row r="45" spans="2:5" ht="20" customHeight="1" x14ac:dyDescent="0.2">
      <c r="B45" s="194" t="s">
        <v>445</v>
      </c>
      <c r="C45" s="146">
        <v>122</v>
      </c>
      <c r="D45" s="147">
        <v>6.538084341288003E-2</v>
      </c>
      <c r="E45" s="108"/>
    </row>
    <row r="46" spans="2:5" ht="20" customHeight="1" x14ac:dyDescent="0.2">
      <c r="B46" s="47" t="s">
        <v>529</v>
      </c>
      <c r="C46" s="148">
        <v>122</v>
      </c>
      <c r="D46" s="77">
        <v>6.538084341288003E-2</v>
      </c>
      <c r="E46" s="108"/>
    </row>
    <row r="47" spans="2:5" ht="20" customHeight="1" x14ac:dyDescent="0.2">
      <c r="B47" s="65" t="s">
        <v>69</v>
      </c>
      <c r="C47" s="149">
        <v>186599</v>
      </c>
      <c r="D47" s="143">
        <v>100</v>
      </c>
      <c r="E47" s="108"/>
    </row>
    <row r="48" spans="2:5" x14ac:dyDescent="0.2"/>
    <row r="49" spans="1:10" x14ac:dyDescent="0.2">
      <c r="A49" s="145"/>
      <c r="B49" s="206" t="s">
        <v>37</v>
      </c>
      <c r="C49" s="206"/>
      <c r="D49" s="206"/>
      <c r="E49" s="206"/>
      <c r="F49" s="206"/>
      <c r="G49" s="206"/>
      <c r="H49" s="206"/>
      <c r="I49" s="206"/>
      <c r="J49" s="206"/>
    </row>
    <row r="211" x14ac:dyDescent="0.2"/>
    <row r="212" x14ac:dyDescent="0.2"/>
    <row r="213" x14ac:dyDescent="0.2"/>
  </sheetData>
  <sheetProtection algorithmName="SHA-512" hashValue="oNXBzzIKQ7ZmxNju8bM/9BzrnMdMXqaxEI91HLW1wwLxfeBPWjm/OATIQT73IbYsHQc+sg1KoNfzupSvyx8+Jg==" saltValue="cfj00525bXcjABU1Gr4wPQ==" spinCount="100000" sheet="1" objects="1" scenarios="1"/>
  <sortState xmlns:xlrd2="http://schemas.microsoft.com/office/spreadsheetml/2017/richdata2" ref="F47:H55">
    <sortCondition descending="1" ref="G47:G55"/>
  </sortState>
  <mergeCells count="4">
    <mergeCell ref="B1:I1"/>
    <mergeCell ref="C3:D3"/>
    <mergeCell ref="B3:B4"/>
    <mergeCell ref="B49:J4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0">
    <pageSetUpPr fitToPage="1"/>
  </sheetPr>
  <dimension ref="A1:J131"/>
  <sheetViews>
    <sheetView showGridLines="0" zoomScaleNormal="100" workbookViewId="0"/>
  </sheetViews>
  <sheetFormatPr baseColWidth="10" defaultColWidth="0" defaultRowHeight="15" zeroHeight="1" x14ac:dyDescent="0.2"/>
  <cols>
    <col min="1" max="1" width="4.6640625" style="2" customWidth="1"/>
    <col min="2" max="2" width="38.1640625" style="2" bestFit="1" customWidth="1"/>
    <col min="3" max="4" width="20.83203125" style="2" customWidth="1"/>
    <col min="5" max="5" width="4.6640625" style="2" customWidth="1"/>
    <col min="6" max="6" width="38.1640625" style="2" customWidth="1"/>
    <col min="7" max="7" width="18.33203125" style="2" customWidth="1"/>
    <col min="8" max="8" width="13.5" style="2" customWidth="1"/>
    <col min="9" max="9" width="6.1640625" style="2" customWidth="1"/>
    <col min="10" max="16384" width="11.5" style="2" hidden="1"/>
  </cols>
  <sheetData>
    <row r="1" spans="1:9" ht="100" customHeight="1" x14ac:dyDescent="0.2">
      <c r="A1" s="155"/>
      <c r="B1" s="202" t="s">
        <v>74</v>
      </c>
      <c r="C1" s="202"/>
      <c r="D1" s="202"/>
      <c r="E1" s="202"/>
      <c r="F1" s="202"/>
      <c r="G1" s="202"/>
      <c r="H1" s="202"/>
      <c r="I1" s="202"/>
    </row>
    <row r="2" spans="1:9" ht="19.75" customHeight="1" x14ac:dyDescent="0.2">
      <c r="A2" s="70"/>
      <c r="B2" s="69"/>
      <c r="C2" s="69"/>
      <c r="D2" s="69"/>
      <c r="E2" s="69"/>
    </row>
    <row r="3" spans="1:9" ht="40" customHeight="1" x14ac:dyDescent="0.2">
      <c r="B3" s="204" t="s">
        <v>446</v>
      </c>
      <c r="C3" s="204" t="s">
        <v>59</v>
      </c>
      <c r="D3" s="204"/>
    </row>
    <row r="4" spans="1:9" ht="20" customHeight="1" x14ac:dyDescent="0.2">
      <c r="B4" s="204"/>
      <c r="C4" s="95" t="s">
        <v>50</v>
      </c>
      <c r="D4" s="95" t="s">
        <v>6</v>
      </c>
    </row>
    <row r="5" spans="1:9" ht="20" customHeight="1" x14ac:dyDescent="0.2">
      <c r="B5" s="150" t="s">
        <v>439</v>
      </c>
      <c r="C5" s="152">
        <v>181</v>
      </c>
      <c r="D5" s="147">
        <v>29.672131147540981</v>
      </c>
    </row>
    <row r="6" spans="1:9" ht="20" customHeight="1" x14ac:dyDescent="0.2">
      <c r="B6" s="151" t="s">
        <v>437</v>
      </c>
      <c r="C6" s="153">
        <v>15</v>
      </c>
      <c r="D6" s="77">
        <v>2.459016393442623</v>
      </c>
    </row>
    <row r="7" spans="1:9" ht="20" customHeight="1" x14ac:dyDescent="0.2">
      <c r="B7" s="47" t="s">
        <v>529</v>
      </c>
      <c r="C7" s="153">
        <v>31</v>
      </c>
      <c r="D7" s="77">
        <v>5.081967213114754</v>
      </c>
    </row>
    <row r="8" spans="1:9" ht="20" customHeight="1" x14ac:dyDescent="0.2">
      <c r="B8" s="47" t="s">
        <v>522</v>
      </c>
      <c r="C8" s="153">
        <v>40</v>
      </c>
      <c r="D8" s="77">
        <v>6.557377049180328</v>
      </c>
    </row>
    <row r="9" spans="1:9" ht="20" customHeight="1" x14ac:dyDescent="0.2">
      <c r="B9" s="151" t="s">
        <v>438</v>
      </c>
      <c r="C9" s="153">
        <v>95</v>
      </c>
      <c r="D9" s="77">
        <v>15.573770491803279</v>
      </c>
    </row>
    <row r="10" spans="1:9" ht="20" customHeight="1" x14ac:dyDescent="0.2">
      <c r="B10" s="150" t="s">
        <v>436</v>
      </c>
      <c r="C10" s="152">
        <v>146</v>
      </c>
      <c r="D10" s="147">
        <v>23.934426229508198</v>
      </c>
    </row>
    <row r="11" spans="1:9" ht="20" customHeight="1" x14ac:dyDescent="0.2">
      <c r="B11" s="151" t="s">
        <v>437</v>
      </c>
      <c r="C11" s="153">
        <v>12</v>
      </c>
      <c r="D11" s="77">
        <v>1.9672131147540985</v>
      </c>
    </row>
    <row r="12" spans="1:9" ht="20" customHeight="1" x14ac:dyDescent="0.2">
      <c r="B12" s="47" t="s">
        <v>529</v>
      </c>
      <c r="C12" s="153">
        <v>63</v>
      </c>
      <c r="D12" s="77">
        <v>10.327868852459018</v>
      </c>
    </row>
    <row r="13" spans="1:9" ht="20" customHeight="1" x14ac:dyDescent="0.2">
      <c r="B13" s="47" t="s">
        <v>522</v>
      </c>
      <c r="C13" s="153">
        <v>6</v>
      </c>
      <c r="D13" s="77">
        <v>0.98360655737704927</v>
      </c>
    </row>
    <row r="14" spans="1:9" ht="20" customHeight="1" x14ac:dyDescent="0.2">
      <c r="B14" s="151" t="s">
        <v>438</v>
      </c>
      <c r="C14" s="153">
        <v>65</v>
      </c>
      <c r="D14" s="77">
        <v>10.655737704918032</v>
      </c>
    </row>
    <row r="15" spans="1:9" ht="20" customHeight="1" x14ac:dyDescent="0.2">
      <c r="B15" s="150" t="s">
        <v>443</v>
      </c>
      <c r="C15" s="152">
        <v>95</v>
      </c>
      <c r="D15" s="147">
        <v>15.573770491803279</v>
      </c>
    </row>
    <row r="16" spans="1:9" ht="20" customHeight="1" x14ac:dyDescent="0.2">
      <c r="B16" s="151" t="s">
        <v>437</v>
      </c>
      <c r="C16" s="153">
        <v>9</v>
      </c>
      <c r="D16" s="77">
        <v>1.4754098360655739</v>
      </c>
    </row>
    <row r="17" spans="2:4" ht="20" customHeight="1" x14ac:dyDescent="0.2">
      <c r="B17" s="47" t="s">
        <v>529</v>
      </c>
      <c r="C17" s="153">
        <v>56</v>
      </c>
      <c r="D17" s="77">
        <v>9.1803278688524586</v>
      </c>
    </row>
    <row r="18" spans="2:4" ht="20" customHeight="1" x14ac:dyDescent="0.2">
      <c r="B18" s="47" t="s">
        <v>522</v>
      </c>
      <c r="C18" s="153">
        <v>4</v>
      </c>
      <c r="D18" s="77">
        <v>0.65573770491803274</v>
      </c>
    </row>
    <row r="19" spans="2:4" ht="20" customHeight="1" x14ac:dyDescent="0.2">
      <c r="B19" s="151" t="s">
        <v>438</v>
      </c>
      <c r="C19" s="153">
        <v>26</v>
      </c>
      <c r="D19" s="77">
        <v>4.2622950819672125</v>
      </c>
    </row>
    <row r="20" spans="2:4" ht="20" customHeight="1" x14ac:dyDescent="0.2">
      <c r="B20" s="150" t="s">
        <v>440</v>
      </c>
      <c r="C20" s="152">
        <v>48</v>
      </c>
      <c r="D20" s="147">
        <v>7.8688524590163942</v>
      </c>
    </row>
    <row r="21" spans="2:4" ht="20" customHeight="1" x14ac:dyDescent="0.2">
      <c r="B21" s="151" t="s">
        <v>437</v>
      </c>
      <c r="C21" s="153">
        <v>5</v>
      </c>
      <c r="D21" s="77">
        <v>0.81967213114754101</v>
      </c>
    </row>
    <row r="22" spans="2:4" ht="20" customHeight="1" x14ac:dyDescent="0.2">
      <c r="B22" s="47" t="s">
        <v>529</v>
      </c>
      <c r="C22" s="153">
        <v>23</v>
      </c>
      <c r="D22" s="77">
        <v>3.7704918032786887</v>
      </c>
    </row>
    <row r="23" spans="2:4" ht="20" customHeight="1" x14ac:dyDescent="0.2">
      <c r="B23" s="47" t="s">
        <v>522</v>
      </c>
      <c r="C23" s="153">
        <v>4</v>
      </c>
      <c r="D23" s="77">
        <v>0.65573770491803274</v>
      </c>
    </row>
    <row r="24" spans="2:4" ht="20" customHeight="1" x14ac:dyDescent="0.2">
      <c r="B24" s="151" t="s">
        <v>438</v>
      </c>
      <c r="C24" s="153">
        <v>16</v>
      </c>
      <c r="D24" s="77">
        <v>2.622950819672131</v>
      </c>
    </row>
    <row r="25" spans="2:4" ht="20" customHeight="1" x14ac:dyDescent="0.2">
      <c r="B25" s="150" t="s">
        <v>538</v>
      </c>
      <c r="C25" s="152">
        <v>48</v>
      </c>
      <c r="D25" s="147">
        <v>7.8688524590163942</v>
      </c>
    </row>
    <row r="26" spans="2:4" ht="20" customHeight="1" x14ac:dyDescent="0.2">
      <c r="B26" s="151" t="s">
        <v>437</v>
      </c>
      <c r="C26" s="153">
        <v>16</v>
      </c>
      <c r="D26" s="77">
        <v>2.622950819672131</v>
      </c>
    </row>
    <row r="27" spans="2:4" ht="20" customHeight="1" x14ac:dyDescent="0.2">
      <c r="B27" s="47" t="s">
        <v>529</v>
      </c>
      <c r="C27" s="153">
        <v>24</v>
      </c>
      <c r="D27" s="77">
        <v>3.9344262295081971</v>
      </c>
    </row>
    <row r="28" spans="2:4" ht="20" customHeight="1" x14ac:dyDescent="0.2">
      <c r="B28" s="151" t="s">
        <v>438</v>
      </c>
      <c r="C28" s="153">
        <v>8</v>
      </c>
      <c r="D28" s="77">
        <v>1.3114754098360655</v>
      </c>
    </row>
    <row r="29" spans="2:4" ht="20" customHeight="1" x14ac:dyDescent="0.2">
      <c r="B29" s="150" t="s">
        <v>442</v>
      </c>
      <c r="C29" s="152">
        <v>44</v>
      </c>
      <c r="D29" s="147">
        <v>7.2131147540983616</v>
      </c>
    </row>
    <row r="30" spans="2:4" ht="20" customHeight="1" x14ac:dyDescent="0.2">
      <c r="B30" s="151" t="s">
        <v>437</v>
      </c>
      <c r="C30" s="153">
        <v>7</v>
      </c>
      <c r="D30" s="77">
        <v>1.1475409836065573</v>
      </c>
    </row>
    <row r="31" spans="2:4" ht="20" customHeight="1" x14ac:dyDescent="0.2">
      <c r="B31" s="47" t="s">
        <v>529</v>
      </c>
      <c r="C31" s="153">
        <v>21</v>
      </c>
      <c r="D31" s="77">
        <v>3.4426229508196724</v>
      </c>
    </row>
    <row r="32" spans="2:4" ht="20" customHeight="1" x14ac:dyDescent="0.2">
      <c r="B32" s="47" t="s">
        <v>522</v>
      </c>
      <c r="C32" s="153">
        <v>3</v>
      </c>
      <c r="D32" s="77">
        <v>0.49180327868852464</v>
      </c>
    </row>
    <row r="33" spans="2:5" ht="20" customHeight="1" x14ac:dyDescent="0.2">
      <c r="B33" s="151" t="s">
        <v>438</v>
      </c>
      <c r="C33" s="153">
        <v>13</v>
      </c>
      <c r="D33" s="77">
        <v>2.1311475409836063</v>
      </c>
    </row>
    <row r="34" spans="2:5" ht="20" customHeight="1" x14ac:dyDescent="0.2">
      <c r="B34" s="150" t="s">
        <v>441</v>
      </c>
      <c r="C34" s="152">
        <v>32</v>
      </c>
      <c r="D34" s="147">
        <v>5.2459016393442619</v>
      </c>
    </row>
    <row r="35" spans="2:5" ht="20" customHeight="1" x14ac:dyDescent="0.2">
      <c r="B35" s="151" t="s">
        <v>437</v>
      </c>
      <c r="C35" s="153">
        <v>1</v>
      </c>
      <c r="D35" s="77">
        <v>0.16393442622950818</v>
      </c>
    </row>
    <row r="36" spans="2:5" ht="20" customHeight="1" x14ac:dyDescent="0.2">
      <c r="B36" s="47" t="s">
        <v>529</v>
      </c>
      <c r="C36" s="153">
        <v>25</v>
      </c>
      <c r="D36" s="77">
        <v>4.0983606557377046</v>
      </c>
    </row>
    <row r="37" spans="2:5" ht="20" customHeight="1" x14ac:dyDescent="0.2">
      <c r="B37" s="47" t="s">
        <v>522</v>
      </c>
      <c r="C37" s="153">
        <v>1</v>
      </c>
      <c r="D37" s="77">
        <v>0.16393442622950818</v>
      </c>
    </row>
    <row r="38" spans="2:5" ht="20" customHeight="1" x14ac:dyDescent="0.2">
      <c r="B38" s="151" t="s">
        <v>438</v>
      </c>
      <c r="C38" s="153">
        <v>5</v>
      </c>
      <c r="D38" s="77">
        <v>0.81967213114754101</v>
      </c>
    </row>
    <row r="39" spans="2:5" ht="20" customHeight="1" x14ac:dyDescent="0.2">
      <c r="B39" s="150" t="s">
        <v>539</v>
      </c>
      <c r="C39" s="152">
        <v>14</v>
      </c>
      <c r="D39" s="147">
        <v>2.2950819672131146</v>
      </c>
    </row>
    <row r="40" spans="2:5" ht="20" customHeight="1" x14ac:dyDescent="0.2">
      <c r="B40" s="151" t="s">
        <v>437</v>
      </c>
      <c r="C40" s="153">
        <v>2</v>
      </c>
      <c r="D40" s="77">
        <v>0.32786885245901637</v>
      </c>
    </row>
    <row r="41" spans="2:5" ht="20" customHeight="1" x14ac:dyDescent="0.2">
      <c r="B41" s="47" t="s">
        <v>529</v>
      </c>
      <c r="C41" s="153">
        <v>6</v>
      </c>
      <c r="D41" s="77">
        <v>0.98360655737704927</v>
      </c>
    </row>
    <row r="42" spans="2:5" ht="20" customHeight="1" x14ac:dyDescent="0.2">
      <c r="B42" s="151" t="s">
        <v>438</v>
      </c>
      <c r="C42" s="153">
        <v>6</v>
      </c>
      <c r="D42" s="77">
        <v>0.98360655737704927</v>
      </c>
    </row>
    <row r="43" spans="2:5" ht="20" customHeight="1" x14ac:dyDescent="0.2">
      <c r="B43" s="150" t="s">
        <v>444</v>
      </c>
      <c r="C43" s="152">
        <v>1</v>
      </c>
      <c r="D43" s="147">
        <v>0.16393442622950818</v>
      </c>
    </row>
    <row r="44" spans="2:5" ht="20" customHeight="1" x14ac:dyDescent="0.2">
      <c r="B44" s="47" t="s">
        <v>529</v>
      </c>
      <c r="C44" s="153">
        <v>1</v>
      </c>
      <c r="D44" s="77">
        <v>0.16393442622950818</v>
      </c>
    </row>
    <row r="45" spans="2:5" ht="20" customHeight="1" x14ac:dyDescent="0.2">
      <c r="B45" s="150" t="s">
        <v>445</v>
      </c>
      <c r="C45" s="152">
        <v>1</v>
      </c>
      <c r="D45" s="147">
        <v>0.16393442622950818</v>
      </c>
    </row>
    <row r="46" spans="2:5" ht="20" customHeight="1" x14ac:dyDescent="0.2">
      <c r="B46" s="47" t="s">
        <v>529</v>
      </c>
      <c r="C46" s="153">
        <v>1</v>
      </c>
      <c r="D46" s="77">
        <v>0.16393442622950818</v>
      </c>
    </row>
    <row r="47" spans="2:5" ht="20" customHeight="1" x14ac:dyDescent="0.2">
      <c r="B47" s="106" t="s">
        <v>69</v>
      </c>
      <c r="C47" s="154">
        <v>610</v>
      </c>
      <c r="D47" s="78">
        <v>99.999999999999986</v>
      </c>
    </row>
    <row r="48" spans="2:5" ht="29.25" customHeight="1" x14ac:dyDescent="0.2">
      <c r="B48" s="20" t="s">
        <v>37</v>
      </c>
      <c r="E48" s="107"/>
    </row>
    <row r="49" spans="3:8" ht="20" customHeight="1" x14ac:dyDescent="0.2">
      <c r="C49" s="20"/>
      <c r="D49" s="20"/>
      <c r="E49" s="107"/>
    </row>
    <row r="50" spans="3:8" ht="20" hidden="1" customHeight="1" x14ac:dyDescent="0.2">
      <c r="E50" s="107"/>
    </row>
    <row r="51" spans="3:8" ht="20" hidden="1" customHeight="1" x14ac:dyDescent="0.2">
      <c r="E51" s="107"/>
      <c r="F51" s="20"/>
      <c r="G51" s="20"/>
      <c r="H51" s="20"/>
    </row>
    <row r="52" spans="3:8" ht="20" hidden="1" customHeight="1" x14ac:dyDescent="0.2">
      <c r="E52" s="107"/>
    </row>
    <row r="53" spans="3:8" ht="20" hidden="1" customHeight="1" x14ac:dyDescent="0.2">
      <c r="E53" s="107"/>
    </row>
    <row r="54" spans="3:8" ht="20" hidden="1" customHeight="1" x14ac:dyDescent="0.2">
      <c r="E54" s="131"/>
    </row>
    <row r="55" spans="3:8" ht="20" hidden="1" customHeight="1" x14ac:dyDescent="0.2">
      <c r="E55" s="107"/>
    </row>
    <row r="56" spans="3:8" ht="20" hidden="1" customHeight="1" x14ac:dyDescent="0.2">
      <c r="E56" s="107"/>
    </row>
    <row r="57" spans="3:8" ht="20" hidden="1" customHeight="1" x14ac:dyDescent="0.2">
      <c r="E57" s="107"/>
    </row>
    <row r="58" spans="3:8" ht="20" hidden="1" customHeight="1" x14ac:dyDescent="0.2">
      <c r="E58" s="107"/>
    </row>
    <row r="59" spans="3:8" ht="20" hidden="1" customHeight="1" x14ac:dyDescent="0.2">
      <c r="E59" s="107"/>
    </row>
    <row r="60" spans="3:8" ht="20" hidden="1" customHeight="1" x14ac:dyDescent="0.2">
      <c r="E60" s="107"/>
    </row>
    <row r="61" spans="3:8" ht="20" hidden="1" customHeight="1" x14ac:dyDescent="0.2">
      <c r="E61" s="107"/>
      <c r="F61" s="122"/>
      <c r="G61" s="123"/>
      <c r="H61" s="124"/>
    </row>
    <row r="62" spans="3:8" ht="20" hidden="1" customHeight="1" x14ac:dyDescent="0.2">
      <c r="E62" s="107"/>
      <c r="F62" s="73"/>
      <c r="G62" s="125"/>
      <c r="H62" s="126"/>
    </row>
    <row r="63" spans="3:8" ht="20" hidden="1" customHeight="1" x14ac:dyDescent="0.2">
      <c r="E63" s="107"/>
    </row>
    <row r="64" spans="3:8" ht="20" hidden="1" customHeight="1" x14ac:dyDescent="0.2">
      <c r="E64" s="107"/>
      <c r="G64" s="121"/>
    </row>
    <row r="65" spans="5:7" ht="20" hidden="1" customHeight="1" x14ac:dyDescent="0.2">
      <c r="E65" s="107"/>
    </row>
    <row r="66" spans="5:7" ht="20" hidden="1" customHeight="1" x14ac:dyDescent="0.2">
      <c r="E66" s="107"/>
      <c r="G66" s="121"/>
    </row>
    <row r="67" spans="5:7" ht="20" hidden="1" customHeight="1" x14ac:dyDescent="0.2">
      <c r="E67" s="107"/>
    </row>
    <row r="68" spans="5:7" ht="20" hidden="1" customHeight="1" x14ac:dyDescent="0.2">
      <c r="E68" s="107"/>
    </row>
    <row r="69" spans="5:7" ht="20" hidden="1" customHeight="1" x14ac:dyDescent="0.2">
      <c r="E69" s="107"/>
    </row>
    <row r="70" spans="5:7" ht="20" hidden="1" customHeight="1" x14ac:dyDescent="0.2">
      <c r="E70" s="107"/>
    </row>
    <row r="71" spans="5:7" ht="20" hidden="1" customHeight="1" x14ac:dyDescent="0.2">
      <c r="E71" s="107"/>
    </row>
    <row r="72" spans="5:7" ht="20" hidden="1" customHeight="1" x14ac:dyDescent="0.2">
      <c r="E72" s="107"/>
    </row>
    <row r="73" spans="5:7" ht="20" hidden="1" customHeight="1" x14ac:dyDescent="0.2">
      <c r="E73" s="107"/>
    </row>
    <row r="74" spans="5:7" ht="20" hidden="1" customHeight="1" x14ac:dyDescent="0.2">
      <c r="E74" s="107"/>
      <c r="F74" s="121"/>
    </row>
    <row r="75" spans="5:7" ht="20" hidden="1" customHeight="1" x14ac:dyDescent="0.2">
      <c r="E75" s="107"/>
    </row>
    <row r="76" spans="5:7" ht="20" hidden="1" customHeight="1" x14ac:dyDescent="0.2">
      <c r="E76" s="107"/>
    </row>
    <row r="77" spans="5:7" ht="20" hidden="1" customHeight="1" x14ac:dyDescent="0.2">
      <c r="E77" s="107"/>
    </row>
    <row r="78" spans="5:7" ht="20" hidden="1" customHeight="1" x14ac:dyDescent="0.2">
      <c r="E78" s="107"/>
    </row>
    <row r="79" spans="5:7" ht="20" hidden="1" customHeight="1" x14ac:dyDescent="0.2">
      <c r="E79" s="107"/>
    </row>
    <row r="80" spans="5:7" ht="20" hidden="1" customHeight="1" x14ac:dyDescent="0.2">
      <c r="E80" s="107"/>
    </row>
    <row r="81" spans="5:5" ht="20" hidden="1" customHeight="1" x14ac:dyDescent="0.2">
      <c r="E81" s="107"/>
    </row>
    <row r="82" spans="5:5" ht="20" hidden="1" customHeight="1" x14ac:dyDescent="0.2">
      <c r="E82" s="107"/>
    </row>
    <row r="83" spans="5:5" ht="20" hidden="1" customHeight="1" x14ac:dyDescent="0.2">
      <c r="E83" s="107"/>
    </row>
    <row r="84" spans="5:5" ht="20" hidden="1" customHeight="1" x14ac:dyDescent="0.2">
      <c r="E84" s="107"/>
    </row>
    <row r="85" spans="5:5" ht="20" hidden="1" customHeight="1" x14ac:dyDescent="0.2">
      <c r="E85" s="107"/>
    </row>
    <row r="86" spans="5:5" ht="20" hidden="1" customHeight="1" x14ac:dyDescent="0.2">
      <c r="E86" s="107"/>
    </row>
    <row r="87" spans="5:5" ht="20" hidden="1" customHeight="1" x14ac:dyDescent="0.2">
      <c r="E87" s="107"/>
    </row>
    <row r="88" spans="5:5" ht="20" hidden="1" customHeight="1" x14ac:dyDescent="0.2">
      <c r="E88" s="107"/>
    </row>
    <row r="89" spans="5:5" ht="20" hidden="1" customHeight="1" x14ac:dyDescent="0.2">
      <c r="E89" s="107"/>
    </row>
    <row r="90" spans="5:5" ht="20" hidden="1" customHeight="1" x14ac:dyDescent="0.2">
      <c r="E90" s="107"/>
    </row>
    <row r="91" spans="5:5" ht="20" hidden="1" customHeight="1" x14ac:dyDescent="0.2">
      <c r="E91" s="107"/>
    </row>
    <row r="92" spans="5:5" ht="20" hidden="1" customHeight="1" x14ac:dyDescent="0.2">
      <c r="E92" s="107"/>
    </row>
    <row r="93" spans="5:5" ht="20" hidden="1" customHeight="1" x14ac:dyDescent="0.2">
      <c r="E93" s="107"/>
    </row>
    <row r="94" spans="5:5" ht="20" hidden="1" customHeight="1" x14ac:dyDescent="0.2">
      <c r="E94" s="107"/>
    </row>
    <row r="95" spans="5:5" ht="20" hidden="1" customHeight="1" x14ac:dyDescent="0.2">
      <c r="E95" s="107"/>
    </row>
    <row r="96" spans="5:5" ht="20" hidden="1" customHeight="1" x14ac:dyDescent="0.2">
      <c r="E96" s="107"/>
    </row>
    <row r="97" spans="5:5" ht="20" hidden="1" customHeight="1" x14ac:dyDescent="0.2">
      <c r="E97" s="107"/>
    </row>
    <row r="98" spans="5:5" ht="20" hidden="1" customHeight="1" x14ac:dyDescent="0.2">
      <c r="E98" s="107"/>
    </row>
    <row r="99" spans="5:5" ht="20" hidden="1" customHeight="1" x14ac:dyDescent="0.2">
      <c r="E99" s="107"/>
    </row>
    <row r="100" spans="5:5" ht="20" hidden="1" customHeight="1" x14ac:dyDescent="0.2">
      <c r="E100" s="107"/>
    </row>
    <row r="101" spans="5:5" ht="20" hidden="1" customHeight="1" x14ac:dyDescent="0.2">
      <c r="E101" s="107"/>
    </row>
    <row r="102" spans="5:5" ht="20" hidden="1" customHeight="1" x14ac:dyDescent="0.2">
      <c r="E102" s="107"/>
    </row>
    <row r="103" spans="5:5" ht="20" hidden="1" customHeight="1" x14ac:dyDescent="0.2">
      <c r="E103" s="107"/>
    </row>
    <row r="104" spans="5:5" ht="20" hidden="1" customHeight="1" x14ac:dyDescent="0.2">
      <c r="E104" s="107"/>
    </row>
    <row r="105" spans="5:5" ht="20" hidden="1" customHeight="1" x14ac:dyDescent="0.2">
      <c r="E105" s="107"/>
    </row>
    <row r="106" spans="5:5" ht="20" hidden="1" customHeight="1" x14ac:dyDescent="0.2">
      <c r="E106" s="107"/>
    </row>
    <row r="107" spans="5:5" ht="20" hidden="1" customHeight="1" x14ac:dyDescent="0.2">
      <c r="E107" s="107"/>
    </row>
    <row r="108" spans="5:5" ht="20" hidden="1" customHeight="1" x14ac:dyDescent="0.2">
      <c r="E108" s="107"/>
    </row>
    <row r="109" spans="5:5" ht="20" hidden="1" customHeight="1" x14ac:dyDescent="0.2">
      <c r="E109" s="107"/>
    </row>
    <row r="110" spans="5:5" ht="20" hidden="1" customHeight="1" x14ac:dyDescent="0.2">
      <c r="E110" s="107"/>
    </row>
    <row r="111" spans="5:5" ht="20" hidden="1" customHeight="1" x14ac:dyDescent="0.2">
      <c r="E111" s="107"/>
    </row>
    <row r="112" spans="5:5" ht="20" hidden="1" customHeight="1" x14ac:dyDescent="0.2">
      <c r="E112" s="107"/>
    </row>
    <row r="113" spans="5:5" ht="20" hidden="1" customHeight="1" x14ac:dyDescent="0.2">
      <c r="E113" s="107"/>
    </row>
    <row r="114" spans="5:5" ht="20" hidden="1" customHeight="1" x14ac:dyDescent="0.2">
      <c r="E114" s="107"/>
    </row>
    <row r="115" spans="5:5" ht="20" hidden="1" customHeight="1" x14ac:dyDescent="0.2">
      <c r="E115" s="107"/>
    </row>
    <row r="116" spans="5:5" ht="20" hidden="1" customHeight="1" x14ac:dyDescent="0.2">
      <c r="E116" s="107"/>
    </row>
    <row r="117" spans="5:5" ht="20" hidden="1" customHeight="1" x14ac:dyDescent="0.2">
      <c r="E117" s="107"/>
    </row>
    <row r="118" spans="5:5" ht="20" hidden="1" customHeight="1" x14ac:dyDescent="0.2">
      <c r="E118" s="107"/>
    </row>
    <row r="119" spans="5:5" ht="20" hidden="1" customHeight="1" x14ac:dyDescent="0.2">
      <c r="E119" s="107"/>
    </row>
    <row r="120" spans="5:5" ht="20" hidden="1" customHeight="1" x14ac:dyDescent="0.2">
      <c r="E120" s="107"/>
    </row>
    <row r="121" spans="5:5" ht="20" hidden="1" customHeight="1" x14ac:dyDescent="0.2">
      <c r="E121" s="107"/>
    </row>
    <row r="122" spans="5:5" ht="20" hidden="1" customHeight="1" x14ac:dyDescent="0.2">
      <c r="E122" s="107"/>
    </row>
    <row r="123" spans="5:5" hidden="1" x14ac:dyDescent="0.2">
      <c r="E123" s="14"/>
    </row>
    <row r="131" spans="5:10" hidden="1" x14ac:dyDescent="0.2">
      <c r="E131" s="20"/>
      <c r="I131" s="20"/>
      <c r="J131" s="20"/>
    </row>
  </sheetData>
  <sheetProtection algorithmName="SHA-512" hashValue="3qo9mDYca79KEP/WHtuL3iMQEzq3KW1TpFoid6Jup7d6J+K3VYFMRPt/x0SKv+jFyHQ2u0Ppv4yrDy8Da0mZlQ==" saltValue="QsQp2bavcCuK1Yun3viTzw==" spinCount="100000" sheet="1" objects="1" scenarios="1"/>
  <sortState xmlns:xlrd2="http://schemas.microsoft.com/office/spreadsheetml/2017/richdata2" ref="F32:H34">
    <sortCondition descending="1" ref="G32:G34"/>
  </sortState>
  <mergeCells count="3">
    <mergeCell ref="B1:I1"/>
    <mergeCell ref="C3:D3"/>
    <mergeCell ref="B3:B4"/>
  </mergeCells>
  <pageMargins left="0.7" right="0.7" top="0.75" bottom="0.75" header="0.3" footer="0.3"/>
  <pageSetup paperSize="9" scale="5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Portada</vt:lpstr>
      <vt:lpstr>Índice</vt:lpstr>
      <vt:lpstr>Notas metodológicas</vt:lpstr>
      <vt:lpstr>Créditos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Estadístico de Capacitación</dc:title>
  <dc:subject>Instituto Nacional de Administración Pública (Argentina)</dc:subject>
  <dc:creator>Dante Sabatto; Jorge Salvador Zappino; Leonardo Llusa</dc:creator>
  <cp:keywords>CAPACITACION DE PERSONAL PUBLICO; INAP; Informe</cp:keywords>
  <cp:lastModifiedBy/>
  <dcterms:created xsi:type="dcterms:W3CDTF">2006-09-16T00:00:00Z</dcterms:created>
  <dcterms:modified xsi:type="dcterms:W3CDTF">2023-10-23T18:07:17Z</dcterms:modified>
</cp:coreProperties>
</file>